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6298ba136dd1a1/Chantelle 12-11-22/Accounts/Accounts 2023-24/"/>
    </mc:Choice>
  </mc:AlternateContent>
  <xr:revisionPtr revIDLastSave="0" documentId="14_{D09877AD-0003-4E12-A405-3D5A12C04D1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Receipts Sheet 2023-24" sheetId="2" r:id="rId1"/>
    <sheet name="Payments Sheet 2023-24" sheetId="20" r:id="rId2"/>
    <sheet name="BRJUNE" sheetId="5" r:id="rId3"/>
    <sheet name="BRSEP" sheetId="8" r:id="rId4"/>
    <sheet name="BRDEC" sheetId="21" r:id="rId5"/>
    <sheet name="BRMAR" sheetId="22" r:id="rId6"/>
  </sheets>
  <definedNames>
    <definedName name="_xlnm.Print_Area" localSheetId="4">BRDEC!$A$1:$I$51</definedName>
    <definedName name="_xlnm.Print_Area" localSheetId="1">'Payments Sheet 2023-24'!$A$39:$P$79</definedName>
    <definedName name="_xlnm.Print_Area" localSheetId="0">'Receipts Sheet 2023-24'!$A$2:$K$102</definedName>
  </definedNames>
  <calcPr calcId="191029"/>
</workbook>
</file>

<file path=xl/calcChain.xml><?xml version="1.0" encoding="utf-8"?>
<calcChain xmlns="http://schemas.openxmlformats.org/spreadsheetml/2006/main">
  <c r="C82" i="2" l="1"/>
  <c r="D82" i="2"/>
  <c r="E82" i="2"/>
  <c r="F82" i="2"/>
  <c r="G82" i="2"/>
  <c r="H82" i="2"/>
  <c r="I82" i="2"/>
  <c r="J82" i="2"/>
  <c r="E110" i="20"/>
  <c r="F110" i="20"/>
  <c r="G110" i="20"/>
  <c r="H110" i="20"/>
  <c r="J110" i="20"/>
  <c r="K110" i="20"/>
  <c r="L110" i="20"/>
  <c r="M110" i="20"/>
  <c r="N110" i="20"/>
  <c r="O110" i="20"/>
  <c r="P110" i="20"/>
  <c r="Q110" i="20"/>
  <c r="R110" i="20"/>
  <c r="S110" i="20"/>
  <c r="T110" i="20"/>
  <c r="U110" i="20"/>
  <c r="V110" i="20"/>
  <c r="W110" i="20"/>
  <c r="I110" i="20"/>
  <c r="H44" i="21"/>
  <c r="H33" i="21"/>
  <c r="H46" i="8"/>
  <c r="H9" i="8"/>
  <c r="H26" i="8" s="1"/>
  <c r="K82" i="2" l="1"/>
  <c r="H37" i="8"/>
  <c r="H51" i="22"/>
  <c r="H51" i="21"/>
  <c r="H44" i="8"/>
  <c r="H44" i="22"/>
  <c r="H53" i="22" s="1"/>
  <c r="H31" i="22"/>
  <c r="H23" i="22"/>
  <c r="H9" i="22"/>
  <c r="H33" i="22" l="1"/>
  <c r="H53" i="21"/>
  <c r="H9" i="21"/>
  <c r="F78" i="20"/>
  <c r="G78" i="20"/>
  <c r="H78" i="20"/>
  <c r="I78" i="20"/>
  <c r="J78" i="20"/>
  <c r="K78" i="20"/>
  <c r="L78" i="20"/>
  <c r="M78" i="20"/>
  <c r="N78" i="20"/>
  <c r="O78" i="20"/>
  <c r="P78" i="20"/>
  <c r="Q78" i="20"/>
  <c r="R78" i="20"/>
  <c r="S78" i="20"/>
  <c r="T78" i="20"/>
  <c r="U78" i="20"/>
  <c r="V78" i="20"/>
  <c r="W78" i="20"/>
  <c r="F65" i="20"/>
  <c r="G65" i="20"/>
  <c r="H65" i="20"/>
  <c r="I65" i="20"/>
  <c r="J65" i="20"/>
  <c r="K65" i="20"/>
  <c r="L65" i="20"/>
  <c r="M65" i="20"/>
  <c r="N65" i="20"/>
  <c r="O65" i="20"/>
  <c r="P65" i="20"/>
  <c r="Q65" i="20"/>
  <c r="R65" i="20"/>
  <c r="S65" i="20"/>
  <c r="T65" i="20"/>
  <c r="U65" i="20"/>
  <c r="V65" i="20"/>
  <c r="W65" i="20"/>
  <c r="F54" i="20"/>
  <c r="G54" i="20"/>
  <c r="H54" i="20"/>
  <c r="I54" i="20"/>
  <c r="J54" i="20"/>
  <c r="K54" i="20"/>
  <c r="L54" i="20"/>
  <c r="M54" i="20"/>
  <c r="N54" i="20"/>
  <c r="O54" i="20"/>
  <c r="P54" i="20"/>
  <c r="Q54" i="20"/>
  <c r="R54" i="20"/>
  <c r="S54" i="20"/>
  <c r="T54" i="20"/>
  <c r="U54" i="20"/>
  <c r="V54" i="20"/>
  <c r="W54" i="20"/>
  <c r="E54" i="20"/>
  <c r="E78" i="20"/>
  <c r="E65" i="20"/>
  <c r="H45" i="5"/>
  <c r="H17" i="5" l="1"/>
  <c r="H31" i="21" l="1"/>
  <c r="H17" i="8" l="1"/>
  <c r="W13" i="20" l="1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H23" i="8" l="1"/>
  <c r="H23" i="5" l="1"/>
  <c r="J99" i="2" l="1"/>
  <c r="I99" i="2"/>
  <c r="H99" i="2"/>
  <c r="G99" i="2"/>
  <c r="F99" i="2"/>
  <c r="E99" i="2"/>
  <c r="D99" i="2"/>
  <c r="C99" i="2"/>
  <c r="P157" i="20" l="1"/>
  <c r="H23" i="21" l="1"/>
  <c r="H9" i="5" l="1"/>
  <c r="H27" i="5" l="1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E22" i="20"/>
  <c r="X22" i="20" l="1"/>
  <c r="G24" i="20" l="1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W24" i="20"/>
  <c r="F24" i="20"/>
  <c r="I24" i="20"/>
  <c r="H24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E87" i="20"/>
  <c r="F87" i="20"/>
  <c r="G87" i="20"/>
  <c r="H87" i="20"/>
  <c r="I87" i="20"/>
  <c r="J87" i="20"/>
  <c r="K87" i="20"/>
  <c r="L87" i="20"/>
  <c r="M87" i="20"/>
  <c r="N87" i="20"/>
  <c r="O87" i="20"/>
  <c r="P87" i="20"/>
  <c r="Q87" i="20"/>
  <c r="R87" i="20"/>
  <c r="S87" i="20"/>
  <c r="T87" i="20"/>
  <c r="U87" i="20"/>
  <c r="V87" i="20"/>
  <c r="W87" i="20"/>
  <c r="E99" i="20"/>
  <c r="F99" i="20"/>
  <c r="G99" i="20"/>
  <c r="H99" i="20"/>
  <c r="I99" i="20"/>
  <c r="J99" i="20"/>
  <c r="K99" i="20"/>
  <c r="L99" i="20"/>
  <c r="M99" i="20"/>
  <c r="N99" i="20"/>
  <c r="O99" i="20"/>
  <c r="P99" i="20"/>
  <c r="Q99" i="20"/>
  <c r="R99" i="20"/>
  <c r="S99" i="20"/>
  <c r="T99" i="20"/>
  <c r="U99" i="20"/>
  <c r="V99" i="20"/>
  <c r="W99" i="20"/>
  <c r="E124" i="20"/>
  <c r="F124" i="20"/>
  <c r="G124" i="20"/>
  <c r="H124" i="20"/>
  <c r="I124" i="20"/>
  <c r="J124" i="20"/>
  <c r="K124" i="20"/>
  <c r="L124" i="20"/>
  <c r="M124" i="20"/>
  <c r="N124" i="20"/>
  <c r="O124" i="20"/>
  <c r="P124" i="20"/>
  <c r="Q124" i="20"/>
  <c r="R124" i="20"/>
  <c r="S124" i="20"/>
  <c r="T124" i="20"/>
  <c r="U124" i="20"/>
  <c r="V124" i="20"/>
  <c r="W124" i="20"/>
  <c r="E140" i="20"/>
  <c r="F140" i="20"/>
  <c r="G140" i="20"/>
  <c r="H140" i="20"/>
  <c r="I140" i="20"/>
  <c r="J140" i="20"/>
  <c r="K140" i="20"/>
  <c r="L140" i="20"/>
  <c r="M140" i="20"/>
  <c r="N140" i="20"/>
  <c r="O140" i="20"/>
  <c r="P140" i="20"/>
  <c r="Q140" i="20"/>
  <c r="R140" i="20"/>
  <c r="S140" i="20"/>
  <c r="T140" i="20"/>
  <c r="U140" i="20"/>
  <c r="V140" i="20"/>
  <c r="W140" i="20"/>
  <c r="E157" i="20"/>
  <c r="F157" i="20"/>
  <c r="G157" i="20"/>
  <c r="H157" i="20"/>
  <c r="I157" i="20"/>
  <c r="J157" i="20"/>
  <c r="K157" i="20"/>
  <c r="L157" i="20"/>
  <c r="M157" i="20"/>
  <c r="N157" i="20"/>
  <c r="O157" i="20"/>
  <c r="Q157" i="20"/>
  <c r="R157" i="20"/>
  <c r="S157" i="20"/>
  <c r="T157" i="20"/>
  <c r="U157" i="20"/>
  <c r="V157" i="20"/>
  <c r="W157" i="20"/>
  <c r="X140" i="20" l="1"/>
  <c r="X157" i="20"/>
  <c r="X124" i="20"/>
  <c r="X110" i="20"/>
  <c r="X99" i="20"/>
  <c r="X87" i="20"/>
  <c r="X78" i="20"/>
  <c r="X65" i="20"/>
  <c r="X54" i="20"/>
  <c r="X36" i="20"/>
  <c r="X13" i="20"/>
  <c r="E24" i="20"/>
  <c r="E38" i="20" s="1"/>
  <c r="T38" i="20"/>
  <c r="P38" i="20"/>
  <c r="V38" i="20"/>
  <c r="R38" i="20"/>
  <c r="N38" i="20"/>
  <c r="U38" i="20"/>
  <c r="S38" i="20"/>
  <c r="Q38" i="20"/>
  <c r="O38" i="20"/>
  <c r="M38" i="20"/>
  <c r="L38" i="20"/>
  <c r="J38" i="20"/>
  <c r="H38" i="20"/>
  <c r="G38" i="20"/>
  <c r="I38" i="20"/>
  <c r="W38" i="20"/>
  <c r="K38" i="20"/>
  <c r="F38" i="20"/>
  <c r="E56" i="20" l="1"/>
  <c r="E67" i="20" s="1"/>
  <c r="E80" i="20" s="1"/>
  <c r="E89" i="20" s="1"/>
  <c r="E101" i="20" s="1"/>
  <c r="E112" i="20" s="1"/>
  <c r="E126" i="20" s="1"/>
  <c r="E142" i="20" s="1"/>
  <c r="E159" i="20" s="1"/>
  <c r="I56" i="20"/>
  <c r="I67" i="20" s="1"/>
  <c r="I80" i="20" s="1"/>
  <c r="I89" i="20" s="1"/>
  <c r="I101" i="20" s="1"/>
  <c r="I112" i="20" s="1"/>
  <c r="I126" i="20" s="1"/>
  <c r="I142" i="20" s="1"/>
  <c r="I159" i="20" s="1"/>
  <c r="L56" i="20"/>
  <c r="L67" i="20" s="1"/>
  <c r="L80" i="20" s="1"/>
  <c r="L89" i="20" s="1"/>
  <c r="L101" i="20" s="1"/>
  <c r="L112" i="20" s="1"/>
  <c r="L126" i="20" s="1"/>
  <c r="L142" i="20" s="1"/>
  <c r="L159" i="20" s="1"/>
  <c r="S56" i="20"/>
  <c r="S67" i="20" s="1"/>
  <c r="S80" i="20" s="1"/>
  <c r="S89" i="20" s="1"/>
  <c r="S101" i="20" s="1"/>
  <c r="S112" i="20" s="1"/>
  <c r="S126" i="20" s="1"/>
  <c r="S142" i="20" s="1"/>
  <c r="S159" i="20" s="1"/>
  <c r="V56" i="20"/>
  <c r="V67" i="20" s="1"/>
  <c r="V80" i="20" s="1"/>
  <c r="V89" i="20" s="1"/>
  <c r="V101" i="20" s="1"/>
  <c r="V112" i="20" s="1"/>
  <c r="V126" i="20" s="1"/>
  <c r="V142" i="20" s="1"/>
  <c r="V159" i="20" s="1"/>
  <c r="W56" i="20"/>
  <c r="W67" i="20" s="1"/>
  <c r="W80" i="20" s="1"/>
  <c r="W89" i="20" s="1"/>
  <c r="W101" i="20" s="1"/>
  <c r="W112" i="20" s="1"/>
  <c r="W126" i="20" s="1"/>
  <c r="W142" i="20" s="1"/>
  <c r="W159" i="20" s="1"/>
  <c r="R56" i="20"/>
  <c r="R67" i="20" s="1"/>
  <c r="R80" i="20" s="1"/>
  <c r="R89" i="20" s="1"/>
  <c r="R101" i="20" s="1"/>
  <c r="R112" i="20" s="1"/>
  <c r="R126" i="20" s="1"/>
  <c r="R142" i="20" s="1"/>
  <c r="R159" i="20" s="1"/>
  <c r="F56" i="20"/>
  <c r="F67" i="20" s="1"/>
  <c r="F80" i="20" s="1"/>
  <c r="F89" i="20" s="1"/>
  <c r="F101" i="20" s="1"/>
  <c r="F112" i="20" s="1"/>
  <c r="F126" i="20" s="1"/>
  <c r="F142" i="20" s="1"/>
  <c r="F159" i="20" s="1"/>
  <c r="G56" i="20"/>
  <c r="G67" i="20" s="1"/>
  <c r="G80" i="20" s="1"/>
  <c r="G89" i="20" s="1"/>
  <c r="G101" i="20" s="1"/>
  <c r="G112" i="20" s="1"/>
  <c r="G126" i="20" s="1"/>
  <c r="G142" i="20" s="1"/>
  <c r="G159" i="20" s="1"/>
  <c r="M56" i="20"/>
  <c r="M67" i="20" s="1"/>
  <c r="M80" i="20" s="1"/>
  <c r="M89" i="20" s="1"/>
  <c r="M101" i="20" s="1"/>
  <c r="M112" i="20" s="1"/>
  <c r="M126" i="20" s="1"/>
  <c r="M142" i="20" s="1"/>
  <c r="M159" i="20" s="1"/>
  <c r="U56" i="20"/>
  <c r="U67" i="20" s="1"/>
  <c r="U80" i="20" s="1"/>
  <c r="U89" i="20" s="1"/>
  <c r="U101" i="20" s="1"/>
  <c r="U112" i="20" s="1"/>
  <c r="U126" i="20" s="1"/>
  <c r="U142" i="20" s="1"/>
  <c r="U159" i="20" s="1"/>
  <c r="P56" i="20"/>
  <c r="P67" i="20" s="1"/>
  <c r="P80" i="20" s="1"/>
  <c r="P89" i="20" s="1"/>
  <c r="P101" i="20" s="1"/>
  <c r="P112" i="20" s="1"/>
  <c r="P126" i="20" s="1"/>
  <c r="P142" i="20" s="1"/>
  <c r="P159" i="20" s="1"/>
  <c r="J56" i="20"/>
  <c r="J67" i="20" s="1"/>
  <c r="J80" i="20" s="1"/>
  <c r="J89" i="20" s="1"/>
  <c r="J101" i="20" s="1"/>
  <c r="J112" i="20" s="1"/>
  <c r="J126" i="20" s="1"/>
  <c r="J142" i="20" s="1"/>
  <c r="J159" i="20" s="1"/>
  <c r="Q56" i="20"/>
  <c r="Q67" i="20" s="1"/>
  <c r="Q80" i="20" s="1"/>
  <c r="Q89" i="20" s="1"/>
  <c r="Q101" i="20" s="1"/>
  <c r="Q112" i="20" s="1"/>
  <c r="Q126" i="20" s="1"/>
  <c r="Q142" i="20" s="1"/>
  <c r="Q159" i="20" s="1"/>
  <c r="K56" i="20"/>
  <c r="K67" i="20" s="1"/>
  <c r="K80" i="20" s="1"/>
  <c r="K89" i="20" s="1"/>
  <c r="K101" i="20" s="1"/>
  <c r="K112" i="20" s="1"/>
  <c r="K126" i="20" s="1"/>
  <c r="K142" i="20" s="1"/>
  <c r="K159" i="20" s="1"/>
  <c r="H56" i="20"/>
  <c r="H67" i="20" s="1"/>
  <c r="H80" i="20" s="1"/>
  <c r="H89" i="20" s="1"/>
  <c r="H101" i="20" s="1"/>
  <c r="H112" i="20" s="1"/>
  <c r="H126" i="20" s="1"/>
  <c r="H142" i="20" s="1"/>
  <c r="H159" i="20" s="1"/>
  <c r="O56" i="20"/>
  <c r="O67" i="20" s="1"/>
  <c r="O80" i="20" s="1"/>
  <c r="O89" i="20" s="1"/>
  <c r="O101" i="20" s="1"/>
  <c r="O112" i="20" s="1"/>
  <c r="O126" i="20" s="1"/>
  <c r="O142" i="20" s="1"/>
  <c r="O159" i="20" s="1"/>
  <c r="N56" i="20"/>
  <c r="N67" i="20" s="1"/>
  <c r="N80" i="20" s="1"/>
  <c r="N89" i="20" s="1"/>
  <c r="N101" i="20" s="1"/>
  <c r="N112" i="20" s="1"/>
  <c r="N126" i="20" s="1"/>
  <c r="N142" i="20" s="1"/>
  <c r="N159" i="20" s="1"/>
  <c r="T56" i="20"/>
  <c r="T67" i="20" s="1"/>
  <c r="T80" i="20" s="1"/>
  <c r="T89" i="20" s="1"/>
  <c r="T101" i="20" s="1"/>
  <c r="T112" i="20" s="1"/>
  <c r="T126" i="20" s="1"/>
  <c r="T142" i="20" s="1"/>
  <c r="T159" i="20" s="1"/>
  <c r="X24" i="20"/>
  <c r="X38" i="20" s="1"/>
  <c r="X56" i="20" s="1"/>
  <c r="X67" i="20" s="1"/>
  <c r="X80" i="20" s="1"/>
  <c r="X89" i="20" l="1"/>
  <c r="X101" i="20" s="1"/>
  <c r="X112" i="20" s="1"/>
  <c r="X126" i="20" s="1"/>
  <c r="X142" i="20" s="1"/>
  <c r="X159" i="20" s="1"/>
  <c r="D8" i="2"/>
  <c r="E8" i="2"/>
  <c r="F8" i="2"/>
  <c r="G8" i="2"/>
  <c r="H8" i="2"/>
  <c r="I8" i="2"/>
  <c r="J8" i="2"/>
  <c r="C8" i="2"/>
  <c r="K8" i="2" l="1"/>
  <c r="D26" i="2"/>
  <c r="E26" i="2"/>
  <c r="F26" i="2"/>
  <c r="G26" i="2"/>
  <c r="H26" i="2"/>
  <c r="I26" i="2"/>
  <c r="J26" i="2"/>
  <c r="C26" i="2"/>
  <c r="D56" i="2" l="1"/>
  <c r="E56" i="2"/>
  <c r="F56" i="2"/>
  <c r="G56" i="2"/>
  <c r="H56" i="2"/>
  <c r="I56" i="2"/>
  <c r="J56" i="2"/>
  <c r="C56" i="2"/>
  <c r="D73" i="2" l="1"/>
  <c r="E73" i="2"/>
  <c r="F73" i="2"/>
  <c r="G73" i="2"/>
  <c r="H73" i="2"/>
  <c r="I73" i="2"/>
  <c r="J73" i="2"/>
  <c r="C73" i="2"/>
  <c r="D41" i="2"/>
  <c r="E41" i="2"/>
  <c r="F41" i="2"/>
  <c r="G41" i="2"/>
  <c r="H41" i="2"/>
  <c r="I41" i="2"/>
  <c r="J41" i="2"/>
  <c r="C41" i="2"/>
  <c r="K41" i="2" l="1"/>
  <c r="D90" i="2" l="1"/>
  <c r="E90" i="2"/>
  <c r="F90" i="2"/>
  <c r="G90" i="2"/>
  <c r="H90" i="2"/>
  <c r="I90" i="2"/>
  <c r="J90" i="2"/>
  <c r="C90" i="2"/>
  <c r="D65" i="2"/>
  <c r="E65" i="2"/>
  <c r="F65" i="2"/>
  <c r="G65" i="2"/>
  <c r="H65" i="2"/>
  <c r="I65" i="2"/>
  <c r="J65" i="2"/>
  <c r="D33" i="2"/>
  <c r="E33" i="2"/>
  <c r="F33" i="2"/>
  <c r="G33" i="2"/>
  <c r="H33" i="2"/>
  <c r="I33" i="2"/>
  <c r="J33" i="2"/>
  <c r="D22" i="2"/>
  <c r="E22" i="2"/>
  <c r="F22" i="2"/>
  <c r="G22" i="2"/>
  <c r="H22" i="2"/>
  <c r="I22" i="2"/>
  <c r="J22" i="2"/>
  <c r="D16" i="2"/>
  <c r="E16" i="2"/>
  <c r="F16" i="2"/>
  <c r="G16" i="2"/>
  <c r="H16" i="2"/>
  <c r="I16" i="2"/>
  <c r="J16" i="2"/>
  <c r="C16" i="2"/>
  <c r="H10" i="2"/>
  <c r="D10" i="2"/>
  <c r="F18" i="2" l="1"/>
  <c r="F24" i="2" s="1"/>
  <c r="F28" i="2" s="1"/>
  <c r="F35" i="2" s="1"/>
  <c r="F43" i="2" s="1"/>
  <c r="F58" i="2" s="1"/>
  <c r="F67" i="2" s="1"/>
  <c r="F75" i="2" s="1"/>
  <c r="F84" i="2" s="1"/>
  <c r="F92" i="2" s="1"/>
  <c r="F101" i="2" s="1"/>
  <c r="K90" i="2"/>
  <c r="G18" i="2"/>
  <c r="G24" i="2" s="1"/>
  <c r="G28" i="2" s="1"/>
  <c r="G35" i="2" s="1"/>
  <c r="G43" i="2" s="1"/>
  <c r="G58" i="2" s="1"/>
  <c r="G67" i="2" s="1"/>
  <c r="G75" i="2" s="1"/>
  <c r="G84" i="2" s="1"/>
  <c r="G92" i="2" s="1"/>
  <c r="G101" i="2" s="1"/>
  <c r="I18" i="2"/>
  <c r="I24" i="2" s="1"/>
  <c r="I28" i="2" s="1"/>
  <c r="I35" i="2" s="1"/>
  <c r="I43" i="2" s="1"/>
  <c r="I58" i="2" s="1"/>
  <c r="I67" i="2" s="1"/>
  <c r="I75" i="2" s="1"/>
  <c r="I84" i="2" s="1"/>
  <c r="I92" i="2" s="1"/>
  <c r="I101" i="2" s="1"/>
  <c r="K99" i="2"/>
  <c r="K56" i="2"/>
  <c r="K26" i="2"/>
  <c r="E18" i="2"/>
  <c r="E24" i="2" s="1"/>
  <c r="E28" i="2" s="1"/>
  <c r="E35" i="2" s="1"/>
  <c r="E43" i="2" s="1"/>
  <c r="E58" i="2" s="1"/>
  <c r="E67" i="2" s="1"/>
  <c r="E75" i="2" s="1"/>
  <c r="E84" i="2" s="1"/>
  <c r="E92" i="2" s="1"/>
  <c r="E101" i="2" s="1"/>
  <c r="J18" i="2"/>
  <c r="J24" i="2" s="1"/>
  <c r="J28" i="2" s="1"/>
  <c r="J35" i="2" s="1"/>
  <c r="J43" i="2" s="1"/>
  <c r="J58" i="2" s="1"/>
  <c r="J67" i="2" s="1"/>
  <c r="J75" i="2" s="1"/>
  <c r="J84" i="2" s="1"/>
  <c r="J92" i="2" s="1"/>
  <c r="J101" i="2" s="1"/>
  <c r="F10" i="2"/>
  <c r="J10" i="2"/>
  <c r="H18" i="2"/>
  <c r="H24" i="2" s="1"/>
  <c r="H28" i="2" s="1"/>
  <c r="H35" i="2" s="1"/>
  <c r="H43" i="2" s="1"/>
  <c r="H58" i="2" s="1"/>
  <c r="H67" i="2" s="1"/>
  <c r="H75" i="2" s="1"/>
  <c r="H84" i="2" s="1"/>
  <c r="H92" i="2" s="1"/>
  <c r="H101" i="2" s="1"/>
  <c r="I10" i="2"/>
  <c r="G10" i="2"/>
  <c r="E10" i="2"/>
  <c r="D18" i="2"/>
  <c r="D24" i="2" s="1"/>
  <c r="D28" i="2" s="1"/>
  <c r="D35" i="2" s="1"/>
  <c r="D43" i="2" s="1"/>
  <c r="D58" i="2" s="1"/>
  <c r="D67" i="2" s="1"/>
  <c r="D75" i="2" s="1"/>
  <c r="D84" i="2" s="1"/>
  <c r="D92" i="2" s="1"/>
  <c r="D101" i="2" s="1"/>
  <c r="C10" i="2"/>
  <c r="K16" i="2"/>
  <c r="K18" i="2" s="1"/>
  <c r="C18" i="2"/>
  <c r="K10" i="2" l="1"/>
  <c r="K73" i="2" l="1"/>
  <c r="H38" i="5" l="1"/>
  <c r="H47" i="5" s="1"/>
  <c r="C65" i="2" l="1"/>
  <c r="K65" i="2" s="1"/>
  <c r="C33" i="2" l="1"/>
  <c r="K33" i="2" s="1"/>
  <c r="C22" i="2"/>
  <c r="K22" i="2" s="1"/>
  <c r="K24" i="2" s="1"/>
  <c r="K28" i="2" s="1"/>
  <c r="K35" i="2" l="1"/>
  <c r="C24" i="2"/>
  <c r="C28" i="2" s="1"/>
  <c r="K43" i="2" l="1"/>
  <c r="K58" i="2" s="1"/>
  <c r="K67" i="2" s="1"/>
  <c r="K75" i="2" s="1"/>
  <c r="K84" i="2" s="1"/>
  <c r="K92" i="2" s="1"/>
  <c r="K101" i="2" s="1"/>
  <c r="C35" i="2"/>
  <c r="C43" i="2" s="1"/>
  <c r="C58" i="2" l="1"/>
  <c r="C67" i="2" s="1"/>
  <c r="C75" i="2" s="1"/>
  <c r="C84" i="2" s="1"/>
  <c r="C92" i="2" l="1"/>
  <c r="C101" i="2" s="1"/>
</calcChain>
</file>

<file path=xl/sharedStrings.xml><?xml version="1.0" encoding="utf-8"?>
<sst xmlns="http://schemas.openxmlformats.org/spreadsheetml/2006/main" count="464" uniqueCount="172">
  <si>
    <t>Village</t>
  </si>
  <si>
    <t>Name</t>
  </si>
  <si>
    <t>Total</t>
  </si>
  <si>
    <t>Cheque No.</t>
  </si>
  <si>
    <t>Insurance</t>
  </si>
  <si>
    <t>Bank Interest</t>
  </si>
  <si>
    <t>Sec 137</t>
  </si>
  <si>
    <t>April Total</t>
  </si>
  <si>
    <t>May Total</t>
  </si>
  <si>
    <t>Cumulative Total</t>
  </si>
  <si>
    <t>June Total</t>
  </si>
  <si>
    <t>July Total</t>
  </si>
  <si>
    <t>August Total</t>
  </si>
  <si>
    <t>September Total</t>
  </si>
  <si>
    <t>October Total</t>
  </si>
  <si>
    <t>November Total</t>
  </si>
  <si>
    <t>December Total</t>
  </si>
  <si>
    <t>January Total</t>
  </si>
  <si>
    <t>February Total</t>
  </si>
  <si>
    <t>March Total</t>
  </si>
  <si>
    <t>Comments</t>
  </si>
  <si>
    <t>£</t>
  </si>
  <si>
    <t>Current Account</t>
  </si>
  <si>
    <t>Deposit Account</t>
  </si>
  <si>
    <t>Parish Cottage</t>
  </si>
  <si>
    <t xml:space="preserve">NDP </t>
  </si>
  <si>
    <t>N/A</t>
  </si>
  <si>
    <t>Petty cash float</t>
  </si>
  <si>
    <t>CASH BOOK:</t>
  </si>
  <si>
    <t>Closing balance per cash book (receipts and payments book)</t>
  </si>
  <si>
    <t>Chairman's Allowance</t>
  </si>
  <si>
    <t>Street Lighting Replacement</t>
  </si>
  <si>
    <t>Courses/Books</t>
  </si>
  <si>
    <t>Grants</t>
  </si>
  <si>
    <t>Santander</t>
  </si>
  <si>
    <t>HMRC</t>
  </si>
  <si>
    <t>Date</t>
  </si>
  <si>
    <t>Parish Room Income</t>
  </si>
  <si>
    <t>ARAS Invoice/Name/Description</t>
  </si>
  <si>
    <t>Burial Ground Income</t>
  </si>
  <si>
    <t>Parish Cottage Rent</t>
  </si>
  <si>
    <t>Other Income</t>
  </si>
  <si>
    <t>Total Income</t>
  </si>
  <si>
    <t>Admin Expenses/
Subscriptions</t>
  </si>
  <si>
    <t>Street Lighting Electricity</t>
  </si>
  <si>
    <t>Reference:                Invoice No;   Reimbursement(R) statement(S)</t>
  </si>
  <si>
    <t>Street Lighting Maintenance</t>
  </si>
  <si>
    <t>VAT                   (reclaimable)</t>
  </si>
  <si>
    <t>Parish Rooms</t>
  </si>
  <si>
    <t>Other</t>
  </si>
  <si>
    <t>Clerk</t>
  </si>
  <si>
    <t>March</t>
  </si>
  <si>
    <t>February</t>
  </si>
  <si>
    <t>January</t>
  </si>
  <si>
    <t>Burial Ground</t>
  </si>
  <si>
    <t>The net balances reconcile to the Cash Book (receipts and payments account) for the year,</t>
  </si>
  <si>
    <t xml:space="preserve"> as follows:</t>
  </si>
  <si>
    <t>HMRC  Tax/Nics (Incl in gross)</t>
  </si>
  <si>
    <t>Parish Rooms Electricity/ Oil</t>
  </si>
  <si>
    <t>Net Wages</t>
  </si>
  <si>
    <t>Selby DC 1st Precept</t>
  </si>
  <si>
    <t>DD</t>
  </si>
  <si>
    <t xml:space="preserve">Precept </t>
  </si>
  <si>
    <t>Allocated reserves:</t>
  </si>
  <si>
    <t>Burial Ground mantenance</t>
  </si>
  <si>
    <t>Unallocated reserves</t>
  </si>
  <si>
    <t>Add: Receipts in the year to date</t>
  </si>
  <si>
    <t>Less: Payments in the year to date</t>
  </si>
  <si>
    <t>Parish Rooms maintenance</t>
  </si>
  <si>
    <t>EON</t>
  </si>
  <si>
    <t>Plusnet</t>
  </si>
  <si>
    <t>Solo Petroleum</t>
  </si>
  <si>
    <t>Net balances as at 30 June 2022</t>
  </si>
  <si>
    <t xml:space="preserve">S106; CIL; Grants </t>
  </si>
  <si>
    <t>NYCC Grant</t>
  </si>
  <si>
    <t>CIL payments</t>
  </si>
  <si>
    <t>Prepared by Jake Harrison Responsible Financial Officer</t>
  </si>
  <si>
    <t>Scottish Water</t>
  </si>
  <si>
    <t>Savings Account</t>
  </si>
  <si>
    <t>Unity Trust Bank</t>
  </si>
  <si>
    <t>MGS 665</t>
  </si>
  <si>
    <t>Moorland Garden Services</t>
  </si>
  <si>
    <t>Function 28</t>
  </si>
  <si>
    <t>ICO</t>
  </si>
  <si>
    <t>O'Connor Plumbing &amp; Heating</t>
  </si>
  <si>
    <t>Salary</t>
  </si>
  <si>
    <t>Unity</t>
  </si>
  <si>
    <t>Unity Bank Service Charge</t>
  </si>
  <si>
    <t>as at 30 June 2023 (must equal net balance above)</t>
  </si>
  <si>
    <t>Opening balance 1 April 2023</t>
  </si>
  <si>
    <t>Add: any un-banked cash at 30 June 2023</t>
  </si>
  <si>
    <t>Less: any unpresented cheques at 30 June 2023</t>
  </si>
  <si>
    <t>Balance per bank statements as at 30 June 2023</t>
  </si>
  <si>
    <t>Financial year ending 31 March 2024</t>
  </si>
  <si>
    <t>1st Quarter ending 30th June 2023</t>
  </si>
  <si>
    <t>4th July 2023</t>
  </si>
  <si>
    <t>Mandate 0007</t>
  </si>
  <si>
    <t>Unity Trust Bank Interest</t>
  </si>
  <si>
    <t>Mindful Memorials</t>
  </si>
  <si>
    <t>Burial Ground Plot</t>
  </si>
  <si>
    <t>Ashtons Old School House</t>
  </si>
  <si>
    <t>Parish Room Hire</t>
  </si>
  <si>
    <t>Pre-School Rent</t>
  </si>
  <si>
    <t>Burial Ground - Stone Mason</t>
  </si>
  <si>
    <t>Dignity Funerals</t>
  </si>
  <si>
    <t>Brill Cleaning</t>
  </si>
  <si>
    <t>PR Cleaning</t>
  </si>
  <si>
    <t>YPO</t>
  </si>
  <si>
    <t>SI-2513253</t>
  </si>
  <si>
    <t>YLCA</t>
  </si>
  <si>
    <t>Annual Fee</t>
  </si>
  <si>
    <t>PlusNet</t>
  </si>
  <si>
    <t>Burial Ground Assistance</t>
  </si>
  <si>
    <t>Simply Cleaning</t>
  </si>
  <si>
    <t>INV-0677</t>
  </si>
  <si>
    <t>Selby Council</t>
  </si>
  <si>
    <t>INV 4082219</t>
  </si>
  <si>
    <t>Service Charge</t>
  </si>
  <si>
    <t>Financial year ending 31st March 2024</t>
  </si>
  <si>
    <t>2nd Quarter ending 30th September 2024</t>
  </si>
  <si>
    <t>1st October 2023</t>
  </si>
  <si>
    <t>Balance per bank statements as at 30th September 2023</t>
  </si>
  <si>
    <t>Less: any unpresented cheques at 30 September 2023</t>
  </si>
  <si>
    <t>Add: any un-banked cash at 30 September 2023</t>
  </si>
  <si>
    <t>Net balances as at 30 September 2023</t>
  </si>
  <si>
    <t>as at 30 September 2023 (must equal net balance above)</t>
  </si>
  <si>
    <t>North Yorkshire County Council</t>
  </si>
  <si>
    <t xml:space="preserve">Street Lighting </t>
  </si>
  <si>
    <t>Waste Collection</t>
  </si>
  <si>
    <t>Jim Davis</t>
  </si>
  <si>
    <t>External Audit</t>
  </si>
  <si>
    <t>PR Service</t>
  </si>
  <si>
    <t>H</t>
  </si>
  <si>
    <t>BHIB</t>
  </si>
  <si>
    <t>Fielder JG &amp; Son</t>
  </si>
  <si>
    <t>Paul Bell</t>
  </si>
  <si>
    <t>PR Buildings</t>
  </si>
  <si>
    <t>NYCC 2nd Precept</t>
  </si>
  <si>
    <t>PKF Littlejohn</t>
  </si>
  <si>
    <t>2022/23 Audit</t>
  </si>
  <si>
    <t>3rd Quarter ending 31 December 2023</t>
  </si>
  <si>
    <t>Balance per bank statements as at 31 December 2023</t>
  </si>
  <si>
    <t>Less: any unpresented cheques at 31 December 2023</t>
  </si>
  <si>
    <t>Add any un-banked cash at 31 December 2023</t>
  </si>
  <si>
    <t>Net balances as at 31 December 2023</t>
  </si>
  <si>
    <t>as at 31 December 2023 (must equal net balance above)</t>
  </si>
  <si>
    <t>Backhouse</t>
  </si>
  <si>
    <t>PR Pest Control</t>
  </si>
  <si>
    <t>PC Works</t>
  </si>
  <si>
    <t>NYCC</t>
  </si>
  <si>
    <t>Premises Licence</t>
  </si>
  <si>
    <t>4th Quarter ending 31 March 2024</t>
  </si>
  <si>
    <t>Less: any unpresented cheques at 31 March 2024</t>
  </si>
  <si>
    <t>Add any un-banked cash at 31 March 2024</t>
  </si>
  <si>
    <t>Net balances as at 31 March 2024</t>
  </si>
  <si>
    <t>as at 31 March 2024 (must equal net balance above)</t>
  </si>
  <si>
    <t>Balance per bank statements as at 31 March 2024</t>
  </si>
  <si>
    <t>Pre School Invoice</t>
  </si>
  <si>
    <t>Defib Pads</t>
  </si>
  <si>
    <t>Electrical</t>
  </si>
  <si>
    <t>Dan Wright 0803</t>
  </si>
  <si>
    <t>Cleaning</t>
  </si>
  <si>
    <t>Decorating</t>
  </si>
  <si>
    <t>Sam Brencher</t>
  </si>
  <si>
    <t>Pads</t>
  </si>
  <si>
    <t>RBL</t>
  </si>
  <si>
    <t>Poppy Appeal</t>
  </si>
  <si>
    <t>Plumber</t>
  </si>
  <si>
    <t>Dean Partnership</t>
  </si>
  <si>
    <t>Fire Safety</t>
  </si>
  <si>
    <t>Eastern Counties Fire Protection</t>
  </si>
  <si>
    <t>Parish Room 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</si>
</sst>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</numFmts>
  <fonts count="2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2"/>
      <color indexed="10"/>
      <name val="Arial"/>
      <family val="2"/>
    </font>
    <font>
      <b/>
      <i/>
      <sz val="9"/>
      <color indexed="10"/>
      <name val="Arial"/>
      <family val="2"/>
    </font>
    <font>
      <i/>
      <sz val="9"/>
      <color indexed="10"/>
      <name val="Arial"/>
      <family val="2"/>
    </font>
    <font>
      <sz val="10"/>
      <name val="Arial"/>
      <family val="2"/>
    </font>
    <font>
      <b/>
      <i/>
      <sz val="12"/>
      <color indexed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4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2"/>
      <color rgb="FF0070C0"/>
      <name val="Arial"/>
      <family val="2"/>
    </font>
    <font>
      <b/>
      <i/>
      <sz val="9"/>
      <color rgb="FF0070C0"/>
      <name val="Arial"/>
      <family val="2"/>
    </font>
    <font>
      <i/>
      <sz val="9"/>
      <color rgb="FF0070C0"/>
      <name val="Arial"/>
      <family val="2"/>
    </font>
    <font>
      <sz val="9"/>
      <color rgb="FF0070C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43" fontId="1" fillId="0" borderId="0" xfId="0" applyNumberFormat="1" applyFont="1" applyAlignment="1">
      <alignment wrapText="1"/>
    </xf>
    <xf numFmtId="0" fontId="2" fillId="0" borderId="0" xfId="0" applyFont="1"/>
    <xf numFmtId="43" fontId="2" fillId="0" borderId="0" xfId="0" applyNumberFormat="1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39" fontId="2" fillId="0" borderId="0" xfId="0" applyNumberFormat="1" applyFont="1" applyAlignment="1">
      <alignment wrapText="1"/>
    </xf>
    <xf numFmtId="39" fontId="2" fillId="0" borderId="0" xfId="0" applyNumberFormat="1" applyFont="1"/>
    <xf numFmtId="39" fontId="1" fillId="0" borderId="0" xfId="0" applyNumberFormat="1" applyFont="1"/>
    <xf numFmtId="39" fontId="1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/>
    <xf numFmtId="2" fontId="7" fillId="0" borderId="0" xfId="0" applyNumberFormat="1" applyFont="1"/>
    <xf numFmtId="0" fontId="11" fillId="0" borderId="0" xfId="0" applyFont="1"/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43" fontId="5" fillId="0" borderId="0" xfId="0" applyNumberFormat="1" applyFont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43" fontId="15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1" fontId="5" fillId="0" borderId="0" xfId="0" quotePrefix="1" applyNumberFormat="1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8" fillId="0" borderId="0" xfId="0" applyNumberFormat="1" applyFont="1" applyAlignment="1">
      <alignment vertical="center" wrapText="1"/>
    </xf>
    <xf numFmtId="0" fontId="0" fillId="0" borderId="1" xfId="0" applyBorder="1"/>
    <xf numFmtId="0" fontId="16" fillId="0" borderId="0" xfId="0" applyFont="1"/>
    <xf numFmtId="2" fontId="0" fillId="0" borderId="0" xfId="0" applyNumberFormat="1"/>
    <xf numFmtId="0" fontId="10" fillId="0" borderId="0" xfId="0" applyFont="1"/>
    <xf numFmtId="2" fontId="0" fillId="0" borderId="1" xfId="0" applyNumberFormat="1" applyBorder="1"/>
    <xf numFmtId="164" fontId="0" fillId="0" borderId="0" xfId="0" applyNumberFormat="1"/>
    <xf numFmtId="14" fontId="2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39" fontId="2" fillId="2" borderId="1" xfId="0" applyNumberFormat="1" applyFont="1" applyFill="1" applyBorder="1" applyAlignment="1">
      <alignment horizontal="center" vertical="top"/>
    </xf>
    <xf numFmtId="39" fontId="2" fillId="2" borderId="1" xfId="0" applyNumberFormat="1" applyFont="1" applyFill="1" applyBorder="1" applyAlignment="1">
      <alignment horizontal="center" vertical="top" wrapText="1"/>
    </xf>
    <xf numFmtId="43" fontId="2" fillId="2" borderId="1" xfId="0" applyNumberFormat="1" applyFont="1" applyFill="1" applyBorder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14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wrapText="1"/>
    </xf>
    <xf numFmtId="2" fontId="2" fillId="0" borderId="0" xfId="0" applyNumberFormat="1" applyFont="1" applyAlignment="1">
      <alignment vertical="top"/>
    </xf>
    <xf numFmtId="43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horizontal="right" vertical="center" wrapText="1"/>
    </xf>
    <xf numFmtId="14" fontId="5" fillId="0" borderId="0" xfId="0" applyNumberFormat="1" applyFont="1" applyAlignment="1">
      <alignment vertical="center"/>
    </xf>
    <xf numFmtId="14" fontId="19" fillId="0" borderId="0" xfId="0" applyNumberFormat="1" applyFont="1" applyAlignment="1">
      <alignment horizontal="center" vertical="center"/>
    </xf>
    <xf numFmtId="43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/>
    </xf>
    <xf numFmtId="2" fontId="20" fillId="0" borderId="0" xfId="0" applyNumberFormat="1" applyFont="1" applyAlignment="1">
      <alignment horizontal="left" vertical="center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0" fillId="0" borderId="0" xfId="0" applyNumberFormat="1"/>
    <xf numFmtId="49" fontId="10" fillId="0" borderId="0" xfId="0" applyNumberFormat="1" applyFont="1" applyAlignment="1">
      <alignment horizontal="right"/>
    </xf>
    <xf numFmtId="4" fontId="0" fillId="0" borderId="1" xfId="0" applyNumberFormat="1" applyBorder="1"/>
    <xf numFmtId="4" fontId="10" fillId="0" borderId="0" xfId="0" applyNumberFormat="1" applyFont="1"/>
    <xf numFmtId="49" fontId="10" fillId="0" borderId="0" xfId="0" applyNumberFormat="1" applyFont="1"/>
    <xf numFmtId="0" fontId="22" fillId="0" borderId="0" xfId="0" applyFont="1"/>
    <xf numFmtId="0" fontId="23" fillId="0" borderId="0" xfId="0" applyFont="1"/>
    <xf numFmtId="43" fontId="0" fillId="0" borderId="1" xfId="0" applyNumberFormat="1" applyBorder="1"/>
    <xf numFmtId="164" fontId="10" fillId="0" borderId="0" xfId="0" applyNumberFormat="1" applyFont="1"/>
    <xf numFmtId="43" fontId="0" fillId="0" borderId="0" xfId="0" applyNumberFormat="1"/>
    <xf numFmtId="0" fontId="10" fillId="0" borderId="0" xfId="0" applyFont="1" applyAlignment="1">
      <alignment horizontal="right"/>
    </xf>
    <xf numFmtId="43" fontId="10" fillId="0" borderId="0" xfId="0" applyNumberFormat="1" applyFont="1"/>
    <xf numFmtId="43" fontId="22" fillId="0" borderId="0" xfId="0" applyNumberFormat="1" applyFont="1"/>
    <xf numFmtId="0" fontId="0" fillId="0" borderId="0" xfId="0" applyAlignment="1">
      <alignment horizontal="right"/>
    </xf>
    <xf numFmtId="43" fontId="23" fillId="0" borderId="0" xfId="0" applyNumberFormat="1" applyFont="1"/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2" fillId="0" borderId="0" xfId="0" applyNumberFormat="1" applyFont="1" applyAlignment="1">
      <alignment horizontal="left" vertical="top" wrapText="1"/>
    </xf>
    <xf numFmtId="14" fontId="2" fillId="0" borderId="0" xfId="0" applyNumberFormat="1" applyFont="1" applyFill="1" applyAlignment="1">
      <alignment horizontal="center"/>
    </xf>
    <xf numFmtId="39" fontId="2" fillId="0" borderId="0" xfId="0" applyNumberFormat="1" applyFont="1" applyFill="1" applyAlignment="1">
      <alignment horizontal="left" vertical="center" wrapText="1"/>
    </xf>
    <xf numFmtId="39" fontId="2" fillId="0" borderId="0" xfId="0" applyNumberFormat="1" applyFont="1" applyFill="1" applyAlignment="1">
      <alignment vertical="center" wrapText="1"/>
    </xf>
    <xf numFmtId="39" fontId="2" fillId="0" borderId="0" xfId="0" applyNumberFormat="1" applyFont="1" applyFill="1" applyAlignment="1">
      <alignment horizontal="center" vertical="center"/>
    </xf>
    <xf numFmtId="39" fontId="2" fillId="0" borderId="0" xfId="0" applyNumberFormat="1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39" fontId="2" fillId="0" borderId="0" xfId="0" applyNumberFormat="1" applyFont="1" applyFill="1" applyAlignment="1">
      <alignment wrapText="1"/>
    </xf>
    <xf numFmtId="39" fontId="2" fillId="0" borderId="0" xfId="0" applyNumberFormat="1" applyFont="1" applyFill="1"/>
    <xf numFmtId="43" fontId="2" fillId="0" borderId="0" xfId="0" applyNumberFormat="1" applyFont="1" applyFill="1" applyAlignment="1">
      <alignment wrapText="1"/>
    </xf>
    <xf numFmtId="14" fontId="18" fillId="0" borderId="0" xfId="0" applyNumberFormat="1" applyFont="1" applyFill="1" applyAlignment="1">
      <alignment horizontal="center"/>
    </xf>
    <xf numFmtId="2" fontId="11" fillId="0" borderId="0" xfId="0" applyNumberFormat="1" applyFont="1" applyFill="1" applyAlignment="1">
      <alignment horizontal="left" wrapText="1"/>
    </xf>
    <xf numFmtId="39" fontId="18" fillId="0" borderId="0" xfId="0" applyNumberFormat="1" applyFont="1" applyFill="1" applyAlignment="1">
      <alignment wrapText="1"/>
    </xf>
    <xf numFmtId="39" fontId="11" fillId="0" borderId="0" xfId="0" applyNumberFormat="1" applyFont="1" applyFill="1" applyAlignment="1">
      <alignment wrapText="1"/>
    </xf>
    <xf numFmtId="0" fontId="11" fillId="0" borderId="0" xfId="0" applyFont="1" applyFill="1"/>
    <xf numFmtId="0" fontId="0" fillId="0" borderId="0" xfId="0" applyFill="1"/>
    <xf numFmtId="14" fontId="17" fillId="0" borderId="0" xfId="0" applyNumberFormat="1" applyFont="1" applyFill="1" applyAlignment="1">
      <alignment horizontal="center" vertical="center" wrapText="1"/>
    </xf>
    <xf numFmtId="39" fontId="17" fillId="0" borderId="0" xfId="0" applyNumberFormat="1" applyFont="1" applyFill="1" applyAlignment="1">
      <alignment vertical="center" wrapText="1"/>
    </xf>
    <xf numFmtId="39" fontId="17" fillId="0" borderId="0" xfId="0" applyNumberFormat="1" applyFont="1" applyFill="1" applyAlignment="1">
      <alignment horizontal="right" vertical="center"/>
    </xf>
    <xf numFmtId="43" fontId="17" fillId="0" borderId="0" xfId="0" applyNumberFormat="1" applyFont="1" applyFill="1" applyAlignment="1">
      <alignment wrapText="1"/>
    </xf>
    <xf numFmtId="14" fontId="2" fillId="0" borderId="0" xfId="0" applyNumberFormat="1" applyFont="1" applyFill="1" applyAlignment="1">
      <alignment horizontal="center" vertical="center" wrapText="1"/>
    </xf>
    <xf numFmtId="39" fontId="2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left" wrapText="1"/>
    </xf>
    <xf numFmtId="39" fontId="18" fillId="0" borderId="0" xfId="0" applyNumberFormat="1" applyFont="1" applyFill="1"/>
    <xf numFmtId="2" fontId="18" fillId="0" borderId="0" xfId="0" applyNumberFormat="1" applyFont="1" applyFill="1"/>
    <xf numFmtId="2" fontId="2" fillId="0" borderId="0" xfId="0" applyNumberFormat="1" applyFont="1" applyFill="1" applyAlignment="1">
      <alignment wrapText="1"/>
    </xf>
    <xf numFmtId="1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wrapText="1"/>
    </xf>
    <xf numFmtId="39" fontId="7" fillId="0" borderId="0" xfId="0" applyNumberFormat="1" applyFont="1" applyFill="1" applyAlignment="1">
      <alignment wrapText="1"/>
    </xf>
    <xf numFmtId="0" fontId="7" fillId="0" borderId="0" xfId="0" applyFont="1" applyFill="1"/>
    <xf numFmtId="2" fontId="18" fillId="0" borderId="0" xfId="0" applyNumberFormat="1" applyFont="1" applyFill="1" applyAlignment="1">
      <alignment wrapText="1"/>
    </xf>
    <xf numFmtId="39" fontId="7" fillId="0" borderId="0" xfId="0" applyNumberFormat="1" applyFont="1" applyFill="1"/>
    <xf numFmtId="2" fontId="7" fillId="0" borderId="0" xfId="0" applyNumberFormat="1" applyFont="1" applyFill="1"/>
    <xf numFmtId="2" fontId="2" fillId="0" borderId="0" xfId="0" applyNumberFormat="1" applyFont="1" applyFill="1"/>
    <xf numFmtId="2" fontId="2" fillId="0" borderId="0" xfId="0" applyNumberFormat="1" applyFont="1" applyFill="1" applyAlignment="1">
      <alignment horizontal="right" wrapText="1"/>
    </xf>
    <xf numFmtId="2" fontId="18" fillId="0" borderId="0" xfId="0" applyNumberFormat="1" applyFont="1" applyFill="1" applyAlignment="1">
      <alignment horizontal="right" wrapText="1"/>
    </xf>
    <xf numFmtId="2" fontId="7" fillId="0" borderId="0" xfId="0" applyNumberFormat="1" applyFont="1" applyFill="1" applyAlignment="1">
      <alignment horizontal="right" wrapText="1"/>
    </xf>
    <xf numFmtId="43" fontId="7" fillId="0" borderId="0" xfId="0" applyNumberFormat="1" applyFont="1" applyFill="1" applyAlignment="1">
      <alignment wrapText="1"/>
    </xf>
    <xf numFmtId="2" fontId="11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left" wrapText="1"/>
    </xf>
    <xf numFmtId="2" fontId="4" fillId="0" borderId="0" xfId="0" applyNumberFormat="1" applyFont="1" applyFill="1" applyAlignment="1">
      <alignment wrapText="1"/>
    </xf>
    <xf numFmtId="2" fontId="4" fillId="0" borderId="0" xfId="0" applyNumberFormat="1" applyFont="1" applyFill="1"/>
    <xf numFmtId="1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quotePrefix="1" applyFont="1" applyFill="1" applyAlignment="1">
      <alignment horizontal="center" vertical="center" wrapText="1"/>
    </xf>
    <xf numFmtId="43" fontId="5" fillId="0" borderId="0" xfId="0" applyNumberFormat="1" applyFont="1" applyFill="1" applyAlignment="1">
      <alignment vertical="center" wrapText="1"/>
    </xf>
    <xf numFmtId="43" fontId="5" fillId="0" borderId="0" xfId="0" applyNumberFormat="1" applyFont="1" applyFill="1" applyAlignment="1">
      <alignment horizontal="right" vertical="center" wrapText="1"/>
    </xf>
    <xf numFmtId="2" fontId="5" fillId="0" borderId="0" xfId="0" applyNumberFormat="1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3" fontId="5" fillId="0" borderId="0" xfId="0" applyNumberFormat="1" applyFont="1" applyFill="1" applyAlignment="1">
      <alignment vertical="center"/>
    </xf>
    <xf numFmtId="43" fontId="5" fillId="0" borderId="0" xfId="0" applyNumberFormat="1" applyFont="1" applyFill="1" applyAlignment="1">
      <alignment wrapText="1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 wrapText="1"/>
    </xf>
    <xf numFmtId="14" fontId="19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43" fontId="19" fillId="0" borderId="0" xfId="0" applyNumberFormat="1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2" fontId="12" fillId="0" borderId="0" xfId="0" applyNumberFormat="1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center" vertical="center"/>
    </xf>
    <xf numFmtId="43" fontId="8" fillId="0" borderId="0" xfId="0" applyNumberFormat="1" applyFont="1" applyFill="1" applyAlignment="1">
      <alignment vertical="center" wrapText="1"/>
    </xf>
    <xf numFmtId="2" fontId="9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44" fontId="5" fillId="0" borderId="0" xfId="0" applyNumberFormat="1" applyFont="1" applyFill="1" applyAlignment="1">
      <alignment vertical="center"/>
    </xf>
    <xf numFmtId="43" fontId="15" fillId="0" borderId="0" xfId="0" applyNumberFormat="1" applyFont="1" applyFill="1" applyAlignment="1">
      <alignment vertical="center" wrapText="1"/>
    </xf>
    <xf numFmtId="2" fontId="8" fillId="0" borderId="0" xfId="0" applyNumberFormat="1" applyFont="1" applyFill="1" applyAlignment="1">
      <alignment vertical="center" wrapText="1"/>
    </xf>
    <xf numFmtId="0" fontId="8" fillId="0" borderId="0" xfId="0" quotePrefix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0" xfId="0" quotePrefix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vertic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2" fontId="21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" fontId="20" fillId="0" borderId="0" xfId="0" applyNumberFormat="1" applyFont="1" applyFill="1" applyAlignment="1">
      <alignment horizontal="left" vertical="center"/>
    </xf>
    <xf numFmtId="14" fontId="13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zoomScale="60" zoomScaleNormal="60" workbookViewId="0">
      <pane ySplit="1" topLeftCell="A2" activePane="bottomLeft" state="frozen"/>
      <selection pane="bottomLeft" activeCell="F27" sqref="F27"/>
    </sheetView>
  </sheetViews>
  <sheetFormatPr defaultColWidth="9.109375" defaultRowHeight="15" x14ac:dyDescent="0.25"/>
  <cols>
    <col min="1" max="1" width="20.6640625" style="18" bestFit="1" customWidth="1"/>
    <col min="2" max="2" width="46.5546875" style="52" customWidth="1"/>
    <col min="3" max="3" width="16.44140625" style="9" customWidth="1"/>
    <col min="4" max="4" width="13" style="10" customWidth="1"/>
    <col min="5" max="5" width="15.109375" style="10" customWidth="1"/>
    <col min="6" max="6" width="16.33203125" style="10" customWidth="1"/>
    <col min="7" max="7" width="12.44140625" style="10" customWidth="1"/>
    <col min="8" max="8" width="10.109375" style="9" customWidth="1"/>
    <col min="9" max="9" width="11" style="10" customWidth="1"/>
    <col min="10" max="10" width="10.109375" style="10" customWidth="1"/>
    <col min="11" max="11" width="13.88671875" style="4" customWidth="1"/>
    <col min="12" max="16" width="9.109375" style="3"/>
    <col min="17" max="17" width="11.88671875" style="3" bestFit="1" customWidth="1"/>
    <col min="18" max="18" width="10.88671875" style="3" bestFit="1" customWidth="1"/>
    <col min="19" max="16384" width="9.109375" style="3"/>
  </cols>
  <sheetData>
    <row r="1" spans="1:16" ht="47.25" customHeight="1" x14ac:dyDescent="0.25">
      <c r="A1" s="65" t="s">
        <v>36</v>
      </c>
      <c r="B1" s="66" t="s">
        <v>38</v>
      </c>
      <c r="C1" s="75" t="s">
        <v>37</v>
      </c>
      <c r="D1" s="75" t="s">
        <v>62</v>
      </c>
      <c r="E1" s="75" t="s">
        <v>39</v>
      </c>
      <c r="F1" s="75" t="s">
        <v>40</v>
      </c>
      <c r="G1" s="75" t="s">
        <v>73</v>
      </c>
      <c r="H1" s="75" t="s">
        <v>41</v>
      </c>
      <c r="I1" s="74" t="s">
        <v>35</v>
      </c>
      <c r="J1" s="76" t="s">
        <v>5</v>
      </c>
      <c r="K1" s="77" t="s">
        <v>42</v>
      </c>
    </row>
    <row r="2" spans="1:16" s="119" customFormat="1" x14ac:dyDescent="0.25">
      <c r="A2" s="112"/>
      <c r="B2" s="120"/>
      <c r="C2" s="121"/>
      <c r="D2" s="122"/>
      <c r="E2" s="122"/>
      <c r="F2" s="122"/>
      <c r="G2" s="122"/>
      <c r="H2" s="121"/>
      <c r="I2" s="122"/>
      <c r="J2" s="122"/>
      <c r="K2" s="123"/>
    </row>
    <row r="3" spans="1:16" s="119" customFormat="1" x14ac:dyDescent="0.25">
      <c r="A3" s="112">
        <v>45020</v>
      </c>
      <c r="B3" s="120" t="s">
        <v>98</v>
      </c>
      <c r="C3" s="121"/>
      <c r="D3" s="121"/>
      <c r="E3" s="121">
        <v>140</v>
      </c>
      <c r="F3" s="121"/>
      <c r="G3" s="121"/>
      <c r="H3" s="121"/>
      <c r="I3" s="121"/>
      <c r="J3" s="121"/>
      <c r="K3" s="121"/>
    </row>
    <row r="4" spans="1:16" s="119" customFormat="1" x14ac:dyDescent="0.25">
      <c r="A4" s="112">
        <v>45020</v>
      </c>
      <c r="B4" s="120" t="s">
        <v>99</v>
      </c>
      <c r="C4" s="121"/>
      <c r="D4" s="121"/>
      <c r="E4" s="121">
        <v>200</v>
      </c>
      <c r="F4" s="121"/>
      <c r="G4" s="121"/>
      <c r="H4" s="121"/>
      <c r="I4" s="121"/>
      <c r="J4" s="121"/>
      <c r="K4" s="121"/>
    </row>
    <row r="5" spans="1:16" s="119" customFormat="1" x14ac:dyDescent="0.25">
      <c r="A5" s="112">
        <v>45021</v>
      </c>
      <c r="B5" s="120" t="s">
        <v>100</v>
      </c>
      <c r="C5" s="121"/>
      <c r="D5" s="121"/>
      <c r="E5" s="121"/>
      <c r="F5" s="121">
        <v>743.74</v>
      </c>
      <c r="G5" s="121"/>
      <c r="H5" s="121"/>
      <c r="I5" s="121"/>
      <c r="J5" s="121"/>
      <c r="K5" s="121"/>
    </row>
    <row r="6" spans="1:16" s="119" customFormat="1" x14ac:dyDescent="0.25">
      <c r="A6" s="112">
        <v>45037</v>
      </c>
      <c r="B6" s="120" t="s">
        <v>101</v>
      </c>
      <c r="C6" s="121">
        <v>80</v>
      </c>
      <c r="D6" s="121"/>
      <c r="E6" s="121"/>
      <c r="F6" s="121"/>
      <c r="G6" s="121"/>
      <c r="H6" s="121"/>
      <c r="I6" s="121"/>
      <c r="J6" s="121"/>
      <c r="K6" s="121"/>
    </row>
    <row r="7" spans="1:16" s="119" customFormat="1" x14ac:dyDescent="0.25">
      <c r="A7" s="112">
        <v>45044</v>
      </c>
      <c r="B7" s="120" t="s">
        <v>60</v>
      </c>
      <c r="C7" s="121"/>
      <c r="D7" s="121">
        <v>6000</v>
      </c>
      <c r="E7" s="121"/>
      <c r="F7" s="121"/>
      <c r="G7" s="121"/>
      <c r="H7" s="121"/>
      <c r="I7" s="121"/>
      <c r="J7" s="121"/>
      <c r="K7" s="121"/>
    </row>
    <row r="8" spans="1:16" s="128" customFormat="1" ht="15.6" x14ac:dyDescent="0.3">
      <c r="A8" s="124" t="s">
        <v>7</v>
      </c>
      <c r="B8" s="125"/>
      <c r="C8" s="126">
        <f t="shared" ref="C8:J8" si="0">SUM(C2:C7)</f>
        <v>80</v>
      </c>
      <c r="D8" s="126">
        <f t="shared" si="0"/>
        <v>6000</v>
      </c>
      <c r="E8" s="126">
        <f t="shared" si="0"/>
        <v>340</v>
      </c>
      <c r="F8" s="126">
        <f t="shared" si="0"/>
        <v>743.74</v>
      </c>
      <c r="G8" s="126">
        <f t="shared" si="0"/>
        <v>0</v>
      </c>
      <c r="H8" s="126">
        <f t="shared" si="0"/>
        <v>0</v>
      </c>
      <c r="I8" s="126">
        <f t="shared" si="0"/>
        <v>0</v>
      </c>
      <c r="J8" s="126">
        <f t="shared" si="0"/>
        <v>0</v>
      </c>
      <c r="K8" s="126">
        <f>SUM(C8:J8)</f>
        <v>7163.74</v>
      </c>
      <c r="L8" s="127"/>
      <c r="M8" s="127"/>
    </row>
    <row r="9" spans="1:16" s="129" customFormat="1" x14ac:dyDescent="0.25">
      <c r="A9" s="112"/>
    </row>
    <row r="10" spans="1:16" s="128" customFormat="1" ht="15.6" x14ac:dyDescent="0.3">
      <c r="A10" s="130" t="s">
        <v>9</v>
      </c>
      <c r="B10" s="113"/>
      <c r="C10" s="131">
        <f>C8</f>
        <v>80</v>
      </c>
      <c r="D10" s="132">
        <f>D8</f>
        <v>6000</v>
      </c>
      <c r="E10" s="132">
        <f t="shared" ref="E10:J10" si="1">E8</f>
        <v>340</v>
      </c>
      <c r="F10" s="132">
        <f t="shared" si="1"/>
        <v>743.74</v>
      </c>
      <c r="G10" s="132">
        <f t="shared" si="1"/>
        <v>0</v>
      </c>
      <c r="H10" s="132">
        <f t="shared" si="1"/>
        <v>0</v>
      </c>
      <c r="I10" s="132">
        <f t="shared" si="1"/>
        <v>0</v>
      </c>
      <c r="J10" s="132">
        <f t="shared" si="1"/>
        <v>0</v>
      </c>
      <c r="K10" s="133">
        <f>SUM(C10:J10)</f>
        <v>7163.74</v>
      </c>
      <c r="L10" s="119"/>
      <c r="M10" s="119"/>
      <c r="N10" s="119"/>
      <c r="O10" s="119"/>
      <c r="P10" s="119"/>
    </row>
    <row r="11" spans="1:16" s="119" customFormat="1" x14ac:dyDescent="0.25">
      <c r="A11" s="134">
        <v>45048</v>
      </c>
      <c r="B11" s="113" t="s">
        <v>103</v>
      </c>
      <c r="C11" s="114"/>
      <c r="D11" s="115"/>
      <c r="E11" s="115">
        <v>140</v>
      </c>
      <c r="F11" s="115"/>
      <c r="G11" s="115"/>
      <c r="H11" s="116"/>
      <c r="I11" s="115"/>
      <c r="J11" s="117"/>
      <c r="K11" s="123"/>
    </row>
    <row r="12" spans="1:16" s="119" customFormat="1" x14ac:dyDescent="0.25">
      <c r="A12" s="134">
        <v>45051</v>
      </c>
      <c r="B12" s="120" t="s">
        <v>100</v>
      </c>
      <c r="C12" s="114"/>
      <c r="D12" s="115"/>
      <c r="E12" s="115"/>
      <c r="F12" s="135">
        <v>718.74</v>
      </c>
      <c r="G12" s="115"/>
      <c r="H12" s="116"/>
      <c r="I12" s="115"/>
      <c r="J12" s="117"/>
      <c r="K12" s="123"/>
    </row>
    <row r="13" spans="1:16" s="119" customFormat="1" x14ac:dyDescent="0.25">
      <c r="A13" s="134">
        <v>45056</v>
      </c>
      <c r="B13" s="113" t="s">
        <v>102</v>
      </c>
      <c r="C13" s="114">
        <v>2280</v>
      </c>
      <c r="D13" s="115"/>
      <c r="E13" s="115"/>
      <c r="F13" s="115"/>
      <c r="G13" s="115"/>
      <c r="H13" s="116"/>
      <c r="I13" s="115"/>
      <c r="J13" s="117"/>
      <c r="K13" s="123"/>
    </row>
    <row r="14" spans="1:16" s="119" customFormat="1" x14ac:dyDescent="0.25">
      <c r="A14" s="134">
        <v>45061</v>
      </c>
      <c r="B14" s="120" t="s">
        <v>101</v>
      </c>
      <c r="C14" s="114">
        <v>40</v>
      </c>
      <c r="D14" s="115"/>
      <c r="E14" s="115"/>
      <c r="F14" s="115"/>
      <c r="G14" s="115"/>
      <c r="H14" s="116"/>
      <c r="I14" s="115"/>
      <c r="J14" s="117"/>
      <c r="K14" s="123"/>
    </row>
    <row r="15" spans="1:16" s="119" customFormat="1" x14ac:dyDescent="0.25">
      <c r="A15" s="112">
        <v>45061</v>
      </c>
      <c r="B15" s="120" t="s">
        <v>101</v>
      </c>
      <c r="C15" s="114">
        <v>40</v>
      </c>
      <c r="D15" s="135"/>
      <c r="E15" s="115"/>
      <c r="F15" s="135"/>
      <c r="G15" s="115"/>
      <c r="H15" s="116"/>
      <c r="I15" s="115"/>
      <c r="J15" s="117"/>
      <c r="K15" s="123"/>
    </row>
    <row r="16" spans="1:16" s="128" customFormat="1" ht="15.6" x14ac:dyDescent="0.3">
      <c r="A16" s="124" t="s">
        <v>8</v>
      </c>
      <c r="B16" s="136"/>
      <c r="C16" s="137">
        <f t="shared" ref="C16:J16" si="2">SUM(C11:C15)</f>
        <v>2360</v>
      </c>
      <c r="D16" s="137">
        <f t="shared" si="2"/>
        <v>0</v>
      </c>
      <c r="E16" s="137">
        <f t="shared" si="2"/>
        <v>140</v>
      </c>
      <c r="F16" s="137">
        <f t="shared" si="2"/>
        <v>718.74</v>
      </c>
      <c r="G16" s="137">
        <f t="shared" si="2"/>
        <v>0</v>
      </c>
      <c r="H16" s="137">
        <f t="shared" si="2"/>
        <v>0</v>
      </c>
      <c r="I16" s="137">
        <f t="shared" si="2"/>
        <v>0</v>
      </c>
      <c r="J16" s="137">
        <f t="shared" si="2"/>
        <v>0</v>
      </c>
      <c r="K16" s="138">
        <f>SUM(C16:J16)</f>
        <v>3218.74</v>
      </c>
    </row>
    <row r="17" spans="1:11" s="119" customFormat="1" x14ac:dyDescent="0.25">
      <c r="A17" s="112"/>
      <c r="B17" s="120"/>
      <c r="C17" s="121"/>
      <c r="D17" s="122"/>
      <c r="E17" s="122"/>
      <c r="F17" s="122"/>
      <c r="G17" s="122"/>
      <c r="H17" s="122"/>
      <c r="I17" s="122"/>
      <c r="J17" s="122"/>
      <c r="K17" s="139"/>
    </row>
    <row r="18" spans="1:11" s="143" customFormat="1" ht="15.6" x14ac:dyDescent="0.3">
      <c r="A18" s="140" t="s">
        <v>9</v>
      </c>
      <c r="B18" s="141"/>
      <c r="C18" s="142">
        <f t="shared" ref="C18:K18" si="3">SUM(C8,C16)</f>
        <v>2440</v>
      </c>
      <c r="D18" s="142">
        <f t="shared" si="3"/>
        <v>6000</v>
      </c>
      <c r="E18" s="142">
        <f t="shared" si="3"/>
        <v>480</v>
      </c>
      <c r="F18" s="142">
        <f t="shared" si="3"/>
        <v>1462.48</v>
      </c>
      <c r="G18" s="142">
        <f t="shared" si="3"/>
        <v>0</v>
      </c>
      <c r="H18" s="142">
        <f t="shared" si="3"/>
        <v>0</v>
      </c>
      <c r="I18" s="142">
        <f t="shared" si="3"/>
        <v>0</v>
      </c>
      <c r="J18" s="142">
        <f t="shared" si="3"/>
        <v>0</v>
      </c>
      <c r="K18" s="142">
        <f t="shared" si="3"/>
        <v>10382.48</v>
      </c>
    </row>
    <row r="19" spans="1:11" s="143" customFormat="1" ht="15.6" x14ac:dyDescent="0.3">
      <c r="A19" s="112">
        <v>45082</v>
      </c>
      <c r="B19" s="120" t="s">
        <v>100</v>
      </c>
      <c r="C19" s="114"/>
      <c r="D19" s="115"/>
      <c r="E19" s="115"/>
      <c r="F19" s="135">
        <v>743.74</v>
      </c>
      <c r="G19" s="115"/>
      <c r="H19" s="116"/>
      <c r="I19" s="115"/>
      <c r="J19" s="117"/>
      <c r="K19" s="118"/>
    </row>
    <row r="20" spans="1:11" s="119" customFormat="1" x14ac:dyDescent="0.25">
      <c r="A20" s="112">
        <v>45099</v>
      </c>
      <c r="B20" s="120" t="s">
        <v>104</v>
      </c>
      <c r="C20" s="121"/>
      <c r="D20" s="122"/>
      <c r="E20" s="122">
        <v>340</v>
      </c>
      <c r="F20" s="122"/>
      <c r="G20" s="122"/>
      <c r="H20" s="121"/>
      <c r="I20" s="122"/>
      <c r="K20" s="123"/>
    </row>
    <row r="21" spans="1:11" s="119" customFormat="1" x14ac:dyDescent="0.25">
      <c r="A21" s="112">
        <v>45107</v>
      </c>
      <c r="B21" s="120" t="s">
        <v>97</v>
      </c>
      <c r="C21" s="121"/>
      <c r="D21" s="122"/>
      <c r="E21" s="122"/>
      <c r="F21" s="122"/>
      <c r="G21" s="122"/>
      <c r="H21" s="121"/>
      <c r="I21" s="122"/>
      <c r="J21" s="122">
        <v>2.83</v>
      </c>
      <c r="K21" s="123"/>
    </row>
    <row r="22" spans="1:11" s="128" customFormat="1" ht="15.6" x14ac:dyDescent="0.3">
      <c r="A22" s="124" t="s">
        <v>10</v>
      </c>
      <c r="B22" s="136"/>
      <c r="C22" s="126">
        <f t="shared" ref="C22:I22" si="4">SUM(C19:C20)</f>
        <v>0</v>
      </c>
      <c r="D22" s="126">
        <f t="shared" si="4"/>
        <v>0</v>
      </c>
      <c r="E22" s="126">
        <f t="shared" si="4"/>
        <v>340</v>
      </c>
      <c r="F22" s="126">
        <f t="shared" si="4"/>
        <v>743.74</v>
      </c>
      <c r="G22" s="126">
        <f t="shared" si="4"/>
        <v>0</v>
      </c>
      <c r="H22" s="126">
        <f t="shared" si="4"/>
        <v>0</v>
      </c>
      <c r="I22" s="126">
        <f t="shared" si="4"/>
        <v>0</v>
      </c>
      <c r="J22" s="126">
        <f>SUM(J19:J21)</f>
        <v>2.83</v>
      </c>
      <c r="K22" s="144">
        <f>SUM(C22:J22)</f>
        <v>1086.57</v>
      </c>
    </row>
    <row r="23" spans="1:11" s="143" customFormat="1" ht="15.6" x14ac:dyDescent="0.3">
      <c r="A23" s="112"/>
      <c r="B23" s="141"/>
      <c r="C23" s="142"/>
      <c r="D23" s="145"/>
      <c r="E23" s="145"/>
      <c r="F23" s="145"/>
      <c r="G23" s="145"/>
      <c r="H23" s="145"/>
      <c r="I23" s="145"/>
      <c r="J23" s="122"/>
      <c r="K23" s="118"/>
    </row>
    <row r="24" spans="1:11" s="143" customFormat="1" ht="15.6" x14ac:dyDescent="0.3">
      <c r="A24" s="140" t="s">
        <v>9</v>
      </c>
      <c r="B24" s="141"/>
      <c r="C24" s="142">
        <f t="shared" ref="C24:K24" si="5">SUM(C22,C18)</f>
        <v>2440</v>
      </c>
      <c r="D24" s="142">
        <f t="shared" si="5"/>
        <v>6000</v>
      </c>
      <c r="E24" s="142">
        <f t="shared" si="5"/>
        <v>820</v>
      </c>
      <c r="F24" s="142">
        <f t="shared" si="5"/>
        <v>2206.2200000000003</v>
      </c>
      <c r="G24" s="142">
        <f t="shared" si="5"/>
        <v>0</v>
      </c>
      <c r="H24" s="142">
        <f t="shared" si="5"/>
        <v>0</v>
      </c>
      <c r="I24" s="142">
        <f t="shared" si="5"/>
        <v>0</v>
      </c>
      <c r="J24" s="142">
        <f t="shared" si="5"/>
        <v>2.83</v>
      </c>
      <c r="K24" s="142">
        <f t="shared" si="5"/>
        <v>11469.05</v>
      </c>
    </row>
    <row r="25" spans="1:11" s="143" customFormat="1" ht="15.6" x14ac:dyDescent="0.3">
      <c r="A25" s="112">
        <v>45112</v>
      </c>
      <c r="B25" s="120" t="s">
        <v>100</v>
      </c>
      <c r="C25" s="114"/>
      <c r="D25" s="115"/>
      <c r="E25" s="115"/>
      <c r="F25" s="135">
        <v>678.75</v>
      </c>
      <c r="G25" s="115"/>
      <c r="H25" s="116"/>
      <c r="I25" s="115"/>
      <c r="J25" s="117"/>
      <c r="K25" s="118"/>
    </row>
    <row r="26" spans="1:11" s="128" customFormat="1" ht="15.6" x14ac:dyDescent="0.3">
      <c r="A26" s="124" t="s">
        <v>11</v>
      </c>
      <c r="B26" s="136"/>
      <c r="C26" s="144">
        <f t="shared" ref="C26:J26" si="6">SUM(C25:C25)</f>
        <v>0</v>
      </c>
      <c r="D26" s="144">
        <f t="shared" si="6"/>
        <v>0</v>
      </c>
      <c r="E26" s="144">
        <f t="shared" si="6"/>
        <v>0</v>
      </c>
      <c r="F26" s="144">
        <f t="shared" si="6"/>
        <v>678.75</v>
      </c>
      <c r="G26" s="144">
        <f t="shared" si="6"/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>SUM(C26:J26)</f>
        <v>678.75</v>
      </c>
    </row>
    <row r="27" spans="1:11" s="143" customFormat="1" ht="15.6" x14ac:dyDescent="0.3">
      <c r="A27" s="140"/>
      <c r="B27" s="141"/>
      <c r="C27" s="118"/>
      <c r="D27" s="146"/>
      <c r="E27" s="146"/>
      <c r="F27" s="146"/>
      <c r="G27" s="146"/>
      <c r="H27" s="146"/>
      <c r="I27" s="146"/>
      <c r="J27" s="147"/>
      <c r="K27" s="118"/>
    </row>
    <row r="28" spans="1:11" s="143" customFormat="1" ht="15.6" x14ac:dyDescent="0.3">
      <c r="A28" s="140" t="s">
        <v>9</v>
      </c>
      <c r="B28" s="141"/>
      <c r="C28" s="118">
        <f t="shared" ref="C28:K28" si="7">SUM(C24,C26)</f>
        <v>2440</v>
      </c>
      <c r="D28" s="118">
        <f t="shared" si="7"/>
        <v>6000</v>
      </c>
      <c r="E28" s="118">
        <f t="shared" si="7"/>
        <v>820</v>
      </c>
      <c r="F28" s="118">
        <f t="shared" si="7"/>
        <v>2884.9700000000003</v>
      </c>
      <c r="G28" s="118">
        <f t="shared" si="7"/>
        <v>0</v>
      </c>
      <c r="H28" s="118">
        <f t="shared" si="7"/>
        <v>0</v>
      </c>
      <c r="I28" s="118">
        <f t="shared" si="7"/>
        <v>0</v>
      </c>
      <c r="J28" s="118">
        <f t="shared" si="7"/>
        <v>2.83</v>
      </c>
      <c r="K28" s="118">
        <f t="shared" si="7"/>
        <v>12147.8</v>
      </c>
    </row>
    <row r="29" spans="1:11" s="119" customFormat="1" ht="15.6" x14ac:dyDescent="0.3">
      <c r="A29" s="112">
        <v>45140</v>
      </c>
      <c r="B29" s="113" t="s">
        <v>126</v>
      </c>
      <c r="C29" s="114"/>
      <c r="D29" s="115"/>
      <c r="E29" s="115"/>
      <c r="F29" s="115"/>
      <c r="G29" s="122">
        <v>272</v>
      </c>
      <c r="H29" s="116"/>
      <c r="I29" s="115"/>
      <c r="J29" s="117">
        <v>0</v>
      </c>
      <c r="K29" s="118"/>
    </row>
    <row r="30" spans="1:11" s="143" customFormat="1" ht="15.6" x14ac:dyDescent="0.3">
      <c r="A30" s="112">
        <v>45145</v>
      </c>
      <c r="B30" s="120" t="s">
        <v>100</v>
      </c>
      <c r="C30" s="114"/>
      <c r="D30" s="115"/>
      <c r="E30" s="115"/>
      <c r="F30" s="135">
        <v>743.74</v>
      </c>
      <c r="G30" s="115"/>
      <c r="H30" s="116"/>
      <c r="I30" s="115"/>
      <c r="J30" s="117"/>
      <c r="K30" s="118"/>
    </row>
    <row r="31" spans="1:11" s="147" customFormat="1" x14ac:dyDescent="0.25">
      <c r="A31" s="134">
        <v>45149</v>
      </c>
      <c r="B31" s="113" t="s">
        <v>134</v>
      </c>
      <c r="C31" s="139"/>
      <c r="E31" s="147">
        <v>340</v>
      </c>
      <c r="H31" s="139"/>
      <c r="K31" s="139"/>
    </row>
    <row r="32" spans="1:11" s="119" customFormat="1" x14ac:dyDescent="0.25">
      <c r="A32" s="112">
        <v>45154</v>
      </c>
      <c r="B32" s="113" t="s">
        <v>126</v>
      </c>
      <c r="C32" s="121"/>
      <c r="D32" s="122"/>
      <c r="E32" s="122"/>
      <c r="F32" s="122"/>
      <c r="G32" s="122">
        <v>175</v>
      </c>
      <c r="H32" s="121"/>
      <c r="I32" s="122"/>
      <c r="J32" s="122"/>
      <c r="K32" s="123"/>
    </row>
    <row r="33" spans="1:18" s="128" customFormat="1" ht="15.6" x14ac:dyDescent="0.3">
      <c r="A33" s="124" t="s">
        <v>12</v>
      </c>
      <c r="B33" s="136"/>
      <c r="C33" s="144">
        <f t="shared" ref="C33:J33" si="8">SUM(C29:C32)</f>
        <v>0</v>
      </c>
      <c r="D33" s="144">
        <f t="shared" si="8"/>
        <v>0</v>
      </c>
      <c r="E33" s="144">
        <f t="shared" si="8"/>
        <v>340</v>
      </c>
      <c r="F33" s="144">
        <f t="shared" si="8"/>
        <v>743.74</v>
      </c>
      <c r="G33" s="144">
        <f t="shared" si="8"/>
        <v>447</v>
      </c>
      <c r="H33" s="144">
        <f t="shared" si="8"/>
        <v>0</v>
      </c>
      <c r="I33" s="144">
        <f t="shared" si="8"/>
        <v>0</v>
      </c>
      <c r="J33" s="144">
        <f t="shared" si="8"/>
        <v>0</v>
      </c>
      <c r="K33" s="144">
        <f>SUM(C33:J33)</f>
        <v>1530.74</v>
      </c>
    </row>
    <row r="34" spans="1:18" s="143" customFormat="1" ht="15.6" x14ac:dyDescent="0.3">
      <c r="A34" s="112"/>
      <c r="B34" s="141"/>
      <c r="C34" s="118"/>
      <c r="D34" s="146"/>
      <c r="E34" s="146"/>
      <c r="F34" s="146"/>
      <c r="G34" s="146"/>
      <c r="H34" s="146"/>
      <c r="I34" s="146"/>
      <c r="J34" s="147"/>
      <c r="K34" s="118"/>
    </row>
    <row r="35" spans="1:18" s="143" customFormat="1" ht="15.6" x14ac:dyDescent="0.3">
      <c r="A35" s="140" t="s">
        <v>9</v>
      </c>
      <c r="B35" s="141"/>
      <c r="C35" s="118">
        <f t="shared" ref="C35:K35" si="9">SUM(C28,C33)</f>
        <v>2440</v>
      </c>
      <c r="D35" s="118">
        <f t="shared" si="9"/>
        <v>6000</v>
      </c>
      <c r="E35" s="118">
        <f t="shared" si="9"/>
        <v>1160</v>
      </c>
      <c r="F35" s="118">
        <f t="shared" si="9"/>
        <v>3628.71</v>
      </c>
      <c r="G35" s="118">
        <f t="shared" si="9"/>
        <v>447</v>
      </c>
      <c r="H35" s="118">
        <f t="shared" si="9"/>
        <v>0</v>
      </c>
      <c r="I35" s="118">
        <f t="shared" si="9"/>
        <v>0</v>
      </c>
      <c r="J35" s="118">
        <f t="shared" si="9"/>
        <v>2.83</v>
      </c>
      <c r="K35" s="118">
        <f t="shared" si="9"/>
        <v>13678.539999999999</v>
      </c>
    </row>
    <row r="36" spans="1:18" s="143" customFormat="1" ht="15.6" x14ac:dyDescent="0.3">
      <c r="A36" s="112">
        <v>45175</v>
      </c>
      <c r="B36" s="120" t="s">
        <v>100</v>
      </c>
      <c r="C36" s="114"/>
      <c r="D36" s="115"/>
      <c r="E36" s="115"/>
      <c r="F36" s="135">
        <v>629.74</v>
      </c>
      <c r="G36" s="115"/>
      <c r="H36" s="116"/>
      <c r="I36" s="115"/>
      <c r="J36" s="117"/>
      <c r="K36" s="118"/>
    </row>
    <row r="37" spans="1:18" s="119" customFormat="1" x14ac:dyDescent="0.25">
      <c r="A37" s="134">
        <v>45196</v>
      </c>
      <c r="B37" s="113" t="s">
        <v>102</v>
      </c>
      <c r="C37" s="114">
        <v>2400</v>
      </c>
      <c r="D37" s="115"/>
      <c r="E37" s="115"/>
      <c r="F37" s="115"/>
      <c r="G37" s="115"/>
      <c r="H37" s="116"/>
      <c r="I37" s="115"/>
      <c r="J37" s="117"/>
      <c r="K37" s="123"/>
    </row>
    <row r="38" spans="1:18" s="119" customFormat="1" x14ac:dyDescent="0.25">
      <c r="A38" s="112">
        <v>45198</v>
      </c>
      <c r="B38" s="120" t="s">
        <v>137</v>
      </c>
      <c r="C38" s="121"/>
      <c r="D38" s="122">
        <v>6000</v>
      </c>
      <c r="E38" s="122"/>
      <c r="F38" s="122"/>
      <c r="G38" s="122"/>
      <c r="H38" s="121"/>
      <c r="I38" s="122"/>
      <c r="J38" s="122"/>
      <c r="K38" s="139"/>
    </row>
    <row r="39" spans="1:18" s="119" customFormat="1" x14ac:dyDescent="0.25">
      <c r="A39" s="112">
        <v>45199</v>
      </c>
      <c r="B39" s="120" t="s">
        <v>97</v>
      </c>
      <c r="C39" s="121"/>
      <c r="D39" s="122"/>
      <c r="E39" s="122"/>
      <c r="F39" s="122"/>
      <c r="G39" s="122"/>
      <c r="H39" s="121"/>
      <c r="I39" s="122"/>
      <c r="J39" s="122">
        <v>3.43</v>
      </c>
      <c r="K39" s="123"/>
    </row>
    <row r="40" spans="1:18" s="119" customFormat="1" x14ac:dyDescent="0.25">
      <c r="A40" s="112"/>
      <c r="B40" s="120"/>
      <c r="C40" s="121"/>
      <c r="D40" s="122"/>
      <c r="E40" s="122"/>
      <c r="F40" s="122"/>
      <c r="G40" s="122"/>
      <c r="H40" s="121"/>
      <c r="I40" s="122"/>
      <c r="J40" s="122"/>
      <c r="K40" s="123"/>
    </row>
    <row r="41" spans="1:18" s="128" customFormat="1" ht="15.6" x14ac:dyDescent="0.3">
      <c r="A41" s="124" t="s">
        <v>13</v>
      </c>
      <c r="B41" s="136"/>
      <c r="C41" s="144">
        <f t="shared" ref="C41:J41" si="10">SUM(C36:C40)</f>
        <v>2400</v>
      </c>
      <c r="D41" s="144">
        <f t="shared" si="10"/>
        <v>6000</v>
      </c>
      <c r="E41" s="144">
        <f t="shared" si="10"/>
        <v>0</v>
      </c>
      <c r="F41" s="144">
        <f t="shared" si="10"/>
        <v>629.74</v>
      </c>
      <c r="G41" s="144">
        <f t="shared" si="10"/>
        <v>0</v>
      </c>
      <c r="H41" s="144">
        <f t="shared" si="10"/>
        <v>0</v>
      </c>
      <c r="I41" s="144">
        <f t="shared" si="10"/>
        <v>0</v>
      </c>
      <c r="J41" s="144">
        <f t="shared" si="10"/>
        <v>3.43</v>
      </c>
      <c r="K41" s="144">
        <f>SUM(C41:J41)</f>
        <v>9033.17</v>
      </c>
    </row>
    <row r="42" spans="1:18" s="143" customFormat="1" ht="15.6" x14ac:dyDescent="0.3">
      <c r="A42" s="112"/>
      <c r="B42" s="141"/>
      <c r="C42" s="118"/>
      <c r="D42" s="146"/>
      <c r="E42" s="146"/>
      <c r="F42" s="146"/>
      <c r="G42" s="146"/>
      <c r="H42" s="146"/>
      <c r="I42" s="146"/>
      <c r="J42" s="147"/>
      <c r="K42" s="118"/>
    </row>
    <row r="43" spans="1:18" s="143" customFormat="1" ht="15.6" x14ac:dyDescent="0.3">
      <c r="A43" s="140" t="s">
        <v>9</v>
      </c>
      <c r="B43" s="141"/>
      <c r="C43" s="118">
        <f t="shared" ref="C43:J43" si="11">SUM(C41,C35)</f>
        <v>4840</v>
      </c>
      <c r="D43" s="118">
        <f t="shared" si="11"/>
        <v>12000</v>
      </c>
      <c r="E43" s="118">
        <f t="shared" si="11"/>
        <v>1160</v>
      </c>
      <c r="F43" s="118">
        <f t="shared" si="11"/>
        <v>4258.45</v>
      </c>
      <c r="G43" s="118">
        <f t="shared" si="11"/>
        <v>447</v>
      </c>
      <c r="H43" s="118">
        <f t="shared" si="11"/>
        <v>0</v>
      </c>
      <c r="I43" s="118">
        <f t="shared" si="11"/>
        <v>0</v>
      </c>
      <c r="J43" s="118">
        <f t="shared" si="11"/>
        <v>6.26</v>
      </c>
      <c r="K43" s="118">
        <f>SUM(K41,K35)</f>
        <v>22711.71</v>
      </c>
    </row>
    <row r="44" spans="1:18" s="119" customFormat="1" ht="15.6" x14ac:dyDescent="0.3">
      <c r="A44" s="112">
        <v>45201</v>
      </c>
      <c r="B44" s="113" t="s">
        <v>39</v>
      </c>
      <c r="C44" s="114"/>
      <c r="D44" s="115"/>
      <c r="E44" s="115">
        <v>90</v>
      </c>
      <c r="F44" s="115"/>
      <c r="G44" s="115"/>
      <c r="H44" s="116"/>
      <c r="I44" s="115"/>
      <c r="J44" s="117"/>
      <c r="K44" s="118"/>
    </row>
    <row r="45" spans="1:18" s="143" customFormat="1" ht="15.6" x14ac:dyDescent="0.3">
      <c r="A45" s="112">
        <v>45204</v>
      </c>
      <c r="B45" s="120" t="s">
        <v>100</v>
      </c>
      <c r="C45" s="114"/>
      <c r="D45" s="115"/>
      <c r="E45" s="115"/>
      <c r="F45" s="135">
        <v>743.74</v>
      </c>
      <c r="G45" s="115"/>
      <c r="H45" s="116"/>
      <c r="I45" s="115"/>
      <c r="J45" s="117"/>
      <c r="K45" s="118"/>
    </row>
    <row r="46" spans="1:18" s="119" customFormat="1" ht="15.6" x14ac:dyDescent="0.3">
      <c r="A46" s="112">
        <v>45223</v>
      </c>
      <c r="B46" s="113" t="s">
        <v>34</v>
      </c>
      <c r="C46" s="114"/>
      <c r="D46" s="115"/>
      <c r="E46" s="115"/>
      <c r="F46" s="115"/>
      <c r="G46" s="115"/>
      <c r="H46" s="116"/>
      <c r="I46" s="115"/>
      <c r="J46" s="117">
        <v>16.96</v>
      </c>
      <c r="K46" s="118"/>
    </row>
    <row r="47" spans="1:18" s="119" customFormat="1" ht="15.6" x14ac:dyDescent="0.3">
      <c r="A47" s="112">
        <v>45224</v>
      </c>
      <c r="B47" s="113" t="s">
        <v>34</v>
      </c>
      <c r="C47" s="114"/>
      <c r="D47" s="115"/>
      <c r="E47" s="115"/>
      <c r="F47" s="115"/>
      <c r="G47" s="115"/>
      <c r="H47" s="116"/>
      <c r="I47" s="115"/>
      <c r="J47" s="117">
        <v>11.36</v>
      </c>
      <c r="K47" s="118"/>
    </row>
    <row r="48" spans="1:18" s="119" customFormat="1" ht="15.6" x14ac:dyDescent="0.3">
      <c r="A48" s="112">
        <v>45225</v>
      </c>
      <c r="B48" s="113" t="s">
        <v>34</v>
      </c>
      <c r="C48" s="114"/>
      <c r="D48" s="115"/>
      <c r="E48" s="115"/>
      <c r="F48" s="115"/>
      <c r="G48" s="115"/>
      <c r="H48" s="116"/>
      <c r="I48" s="115"/>
      <c r="J48" s="117">
        <v>11.74</v>
      </c>
      <c r="K48" s="118"/>
      <c r="R48" s="147"/>
    </row>
    <row r="49" spans="1:18" s="119" customFormat="1" ht="15.6" x14ac:dyDescent="0.3">
      <c r="A49" s="112">
        <v>45226</v>
      </c>
      <c r="B49" s="113" t="s">
        <v>34</v>
      </c>
      <c r="C49" s="114"/>
      <c r="D49" s="115"/>
      <c r="E49" s="115"/>
      <c r="F49" s="115"/>
      <c r="G49" s="115"/>
      <c r="H49" s="116"/>
      <c r="I49" s="115"/>
      <c r="J49" s="117">
        <v>13.64</v>
      </c>
      <c r="K49" s="118"/>
    </row>
    <row r="50" spans="1:18" s="119" customFormat="1" ht="15.6" x14ac:dyDescent="0.3">
      <c r="A50" s="112">
        <v>45227</v>
      </c>
      <c r="B50" s="113" t="s">
        <v>34</v>
      </c>
      <c r="C50" s="114"/>
      <c r="D50" s="115"/>
      <c r="E50" s="115"/>
      <c r="F50" s="115"/>
      <c r="G50" s="115"/>
      <c r="H50" s="116"/>
      <c r="I50" s="115"/>
      <c r="J50" s="117">
        <v>15.39</v>
      </c>
      <c r="K50" s="118"/>
      <c r="R50" s="147"/>
    </row>
    <row r="51" spans="1:18" s="119" customFormat="1" ht="15.6" x14ac:dyDescent="0.3">
      <c r="A51" s="112">
        <v>45228</v>
      </c>
      <c r="B51" s="113" t="s">
        <v>34</v>
      </c>
      <c r="C51" s="114"/>
      <c r="D51" s="115"/>
      <c r="E51" s="115"/>
      <c r="F51" s="115"/>
      <c r="G51" s="115"/>
      <c r="H51" s="116"/>
      <c r="I51" s="115"/>
      <c r="J51" s="117">
        <v>17.16</v>
      </c>
      <c r="K51" s="118"/>
    </row>
    <row r="52" spans="1:18" s="119" customFormat="1" x14ac:dyDescent="0.25">
      <c r="A52" s="134">
        <v>45229</v>
      </c>
      <c r="B52" s="120" t="s">
        <v>101</v>
      </c>
      <c r="C52" s="114">
        <v>40</v>
      </c>
      <c r="D52" s="115"/>
      <c r="E52" s="115"/>
      <c r="F52" s="115"/>
      <c r="G52" s="115"/>
      <c r="H52" s="116"/>
      <c r="I52" s="115"/>
      <c r="J52" s="117"/>
      <c r="K52" s="123"/>
    </row>
    <row r="53" spans="1:18" s="119" customFormat="1" ht="15.6" x14ac:dyDescent="0.3">
      <c r="A53" s="112">
        <v>45230</v>
      </c>
      <c r="B53" s="113" t="s">
        <v>34</v>
      </c>
      <c r="C53" s="114"/>
      <c r="D53" s="115"/>
      <c r="E53" s="115"/>
      <c r="F53" s="115"/>
      <c r="G53" s="115"/>
      <c r="H53" s="116"/>
      <c r="I53" s="115"/>
      <c r="J53" s="117">
        <v>16.96</v>
      </c>
      <c r="K53" s="118"/>
      <c r="R53" s="147"/>
    </row>
    <row r="54" spans="1:18" s="119" customFormat="1" ht="15.6" x14ac:dyDescent="0.3">
      <c r="A54" s="112">
        <v>45230</v>
      </c>
      <c r="B54" s="113" t="s">
        <v>34</v>
      </c>
      <c r="C54" s="114"/>
      <c r="D54" s="115"/>
      <c r="E54" s="115"/>
      <c r="F54" s="115"/>
      <c r="G54" s="115"/>
      <c r="H54" s="116">
        <v>100</v>
      </c>
      <c r="I54" s="115"/>
      <c r="J54" s="117"/>
      <c r="K54" s="118"/>
    </row>
    <row r="55" spans="1:18" s="119" customFormat="1" x14ac:dyDescent="0.25">
      <c r="A55" s="112"/>
      <c r="B55" s="120"/>
      <c r="C55" s="139"/>
      <c r="D55" s="147"/>
      <c r="E55" s="147"/>
      <c r="F55" s="147"/>
      <c r="G55" s="147"/>
      <c r="H55" s="139"/>
      <c r="I55" s="147"/>
      <c r="J55" s="147"/>
      <c r="K55" s="123"/>
    </row>
    <row r="56" spans="1:18" s="128" customFormat="1" ht="15.6" x14ac:dyDescent="0.3">
      <c r="A56" s="124" t="s">
        <v>14</v>
      </c>
      <c r="B56" s="136"/>
      <c r="C56" s="144">
        <f t="shared" ref="C56:J56" si="12">SUM(C44:C55)</f>
        <v>40</v>
      </c>
      <c r="D56" s="144">
        <f t="shared" si="12"/>
        <v>0</v>
      </c>
      <c r="E56" s="144">
        <f t="shared" si="12"/>
        <v>90</v>
      </c>
      <c r="F56" s="144">
        <f t="shared" si="12"/>
        <v>743.74</v>
      </c>
      <c r="G56" s="144">
        <f t="shared" si="12"/>
        <v>0</v>
      </c>
      <c r="H56" s="144">
        <f t="shared" si="12"/>
        <v>100</v>
      </c>
      <c r="I56" s="144">
        <f t="shared" si="12"/>
        <v>0</v>
      </c>
      <c r="J56" s="144">
        <f t="shared" si="12"/>
        <v>103.21000000000001</v>
      </c>
      <c r="K56" s="144">
        <f>SUM(C56:J56)</f>
        <v>1076.95</v>
      </c>
    </row>
    <row r="57" spans="1:18" s="143" customFormat="1" ht="15.6" x14ac:dyDescent="0.3">
      <c r="A57" s="112"/>
      <c r="B57" s="141"/>
      <c r="C57" s="118"/>
      <c r="D57" s="146"/>
      <c r="E57" s="146"/>
      <c r="F57" s="146"/>
      <c r="G57" s="146"/>
      <c r="H57" s="146"/>
      <c r="I57" s="146"/>
      <c r="J57" s="147"/>
      <c r="K57" s="118"/>
    </row>
    <row r="58" spans="1:18" s="143" customFormat="1" ht="15.6" x14ac:dyDescent="0.3">
      <c r="A58" s="140" t="s">
        <v>9</v>
      </c>
      <c r="B58" s="141"/>
      <c r="C58" s="118">
        <f t="shared" ref="C58:K58" si="13">SUM(C56,C43)</f>
        <v>4880</v>
      </c>
      <c r="D58" s="118">
        <f t="shared" si="13"/>
        <v>12000</v>
      </c>
      <c r="E58" s="118">
        <f t="shared" si="13"/>
        <v>1250</v>
      </c>
      <c r="F58" s="118">
        <f t="shared" si="13"/>
        <v>5002.1899999999996</v>
      </c>
      <c r="G58" s="118">
        <f t="shared" si="13"/>
        <v>447</v>
      </c>
      <c r="H58" s="118">
        <f t="shared" si="13"/>
        <v>100</v>
      </c>
      <c r="I58" s="118">
        <f t="shared" si="13"/>
        <v>0</v>
      </c>
      <c r="J58" s="118">
        <f t="shared" si="13"/>
        <v>109.47000000000001</v>
      </c>
      <c r="K58" s="118">
        <f t="shared" si="13"/>
        <v>23788.66</v>
      </c>
    </row>
    <row r="59" spans="1:18" s="119" customFormat="1" x14ac:dyDescent="0.25">
      <c r="A59" s="112">
        <v>45232</v>
      </c>
      <c r="B59" s="120" t="s">
        <v>34</v>
      </c>
      <c r="C59" s="139"/>
      <c r="D59" s="148"/>
      <c r="E59" s="148"/>
      <c r="F59" s="148"/>
      <c r="G59" s="148"/>
      <c r="H59" s="148"/>
      <c r="I59" s="148"/>
      <c r="J59" s="148">
        <v>17.62</v>
      </c>
      <c r="K59" s="123"/>
    </row>
    <row r="60" spans="1:18" s="119" customFormat="1" x14ac:dyDescent="0.25">
      <c r="A60" s="112">
        <v>45233</v>
      </c>
      <c r="B60" s="120" t="s">
        <v>101</v>
      </c>
      <c r="C60" s="139">
        <v>10</v>
      </c>
      <c r="D60" s="148"/>
      <c r="E60" s="148"/>
      <c r="F60" s="148"/>
      <c r="G60" s="148"/>
      <c r="H60" s="148"/>
      <c r="I60" s="148"/>
      <c r="J60" s="148"/>
      <c r="K60" s="123"/>
      <c r="R60" s="147"/>
    </row>
    <row r="61" spans="1:18" s="119" customFormat="1" x14ac:dyDescent="0.25">
      <c r="A61" s="112">
        <v>45238</v>
      </c>
      <c r="B61" s="120" t="s">
        <v>101</v>
      </c>
      <c r="C61" s="139">
        <v>80</v>
      </c>
      <c r="D61" s="148"/>
      <c r="E61" s="148"/>
      <c r="F61" s="148"/>
      <c r="G61" s="148"/>
      <c r="H61" s="148"/>
      <c r="I61" s="148"/>
      <c r="J61" s="148"/>
      <c r="K61" s="123"/>
    </row>
    <row r="62" spans="1:18" s="143" customFormat="1" ht="15.6" x14ac:dyDescent="0.3">
      <c r="A62" s="112">
        <v>45239</v>
      </c>
      <c r="B62" s="120" t="s">
        <v>100</v>
      </c>
      <c r="C62" s="114"/>
      <c r="D62" s="115"/>
      <c r="E62" s="115"/>
      <c r="F62" s="135">
        <v>743.74</v>
      </c>
      <c r="G62" s="115"/>
      <c r="H62" s="116"/>
      <c r="I62" s="115"/>
      <c r="J62" s="117"/>
      <c r="K62" s="118"/>
    </row>
    <row r="63" spans="1:18" s="119" customFormat="1" x14ac:dyDescent="0.25">
      <c r="A63" s="112">
        <v>45246</v>
      </c>
      <c r="B63" s="120" t="s">
        <v>101</v>
      </c>
      <c r="C63" s="139">
        <v>20</v>
      </c>
      <c r="D63" s="148"/>
      <c r="E63" s="148"/>
      <c r="F63" s="148"/>
      <c r="G63" s="148"/>
      <c r="H63" s="148"/>
      <c r="I63" s="148"/>
      <c r="J63" s="148"/>
      <c r="K63" s="123"/>
    </row>
    <row r="64" spans="1:18" s="119" customFormat="1" x14ac:dyDescent="0.25">
      <c r="B64" s="120"/>
      <c r="C64" s="139"/>
      <c r="D64" s="147"/>
      <c r="E64" s="147"/>
      <c r="F64" s="147"/>
      <c r="G64" s="147"/>
      <c r="H64" s="139"/>
      <c r="I64" s="147"/>
      <c r="J64" s="147"/>
      <c r="K64" s="123"/>
    </row>
    <row r="65" spans="1:12" s="128" customFormat="1" ht="15.6" x14ac:dyDescent="0.3">
      <c r="A65" s="124" t="s">
        <v>15</v>
      </c>
      <c r="B65" s="136"/>
      <c r="C65" s="149">
        <f t="shared" ref="C65:J65" si="14">SUM(C59:C64)</f>
        <v>110</v>
      </c>
      <c r="D65" s="149">
        <f t="shared" si="14"/>
        <v>0</v>
      </c>
      <c r="E65" s="149">
        <f t="shared" si="14"/>
        <v>0</v>
      </c>
      <c r="F65" s="149">
        <f t="shared" si="14"/>
        <v>743.74</v>
      </c>
      <c r="G65" s="149">
        <f t="shared" si="14"/>
        <v>0</v>
      </c>
      <c r="H65" s="149">
        <f t="shared" si="14"/>
        <v>0</v>
      </c>
      <c r="I65" s="149">
        <f t="shared" si="14"/>
        <v>0</v>
      </c>
      <c r="J65" s="149">
        <f t="shared" si="14"/>
        <v>17.62</v>
      </c>
      <c r="K65" s="144">
        <f>SUM(C65:J65)</f>
        <v>871.36</v>
      </c>
    </row>
    <row r="66" spans="1:12" s="143" customFormat="1" ht="15.6" x14ac:dyDescent="0.3">
      <c r="A66" s="112"/>
      <c r="B66" s="141"/>
      <c r="C66" s="118"/>
      <c r="D66" s="146"/>
      <c r="E66" s="146"/>
      <c r="F66" s="146"/>
      <c r="G66" s="146"/>
      <c r="H66" s="146"/>
      <c r="I66" s="146"/>
      <c r="J66" s="147"/>
      <c r="K66" s="118"/>
    </row>
    <row r="67" spans="1:12" s="143" customFormat="1" ht="15.6" x14ac:dyDescent="0.3">
      <c r="A67" s="140" t="s">
        <v>9</v>
      </c>
      <c r="B67" s="141"/>
      <c r="C67" s="118">
        <f t="shared" ref="C67:K67" si="15">SUM(C65,C58)</f>
        <v>4990</v>
      </c>
      <c r="D67" s="118">
        <f t="shared" si="15"/>
        <v>12000</v>
      </c>
      <c r="E67" s="118">
        <f t="shared" si="15"/>
        <v>1250</v>
      </c>
      <c r="F67" s="118">
        <f t="shared" si="15"/>
        <v>5745.9299999999994</v>
      </c>
      <c r="G67" s="118">
        <f t="shared" si="15"/>
        <v>447</v>
      </c>
      <c r="H67" s="118">
        <f t="shared" si="15"/>
        <v>100</v>
      </c>
      <c r="I67" s="118">
        <f t="shared" si="15"/>
        <v>0</v>
      </c>
      <c r="J67" s="118">
        <f t="shared" si="15"/>
        <v>127.09000000000002</v>
      </c>
      <c r="K67" s="118">
        <f t="shared" si="15"/>
        <v>24660.02</v>
      </c>
    </row>
    <row r="68" spans="1:12" s="143" customFormat="1" ht="15.6" x14ac:dyDescent="0.3">
      <c r="A68" s="112">
        <v>45261</v>
      </c>
      <c r="B68" s="120" t="s">
        <v>34</v>
      </c>
      <c r="C68" s="118"/>
      <c r="D68" s="150"/>
      <c r="E68" s="150"/>
      <c r="F68" s="150"/>
      <c r="G68" s="150"/>
      <c r="H68" s="150"/>
      <c r="I68" s="150"/>
      <c r="J68" s="148">
        <v>0.1</v>
      </c>
      <c r="K68" s="151"/>
    </row>
    <row r="69" spans="1:12" s="143" customFormat="1" ht="15.6" x14ac:dyDescent="0.3">
      <c r="A69" s="112">
        <v>45265</v>
      </c>
      <c r="B69" s="120" t="s">
        <v>100</v>
      </c>
      <c r="C69" s="114"/>
      <c r="D69" s="115"/>
      <c r="E69" s="115"/>
      <c r="F69" s="135">
        <v>743.74</v>
      </c>
      <c r="G69" s="115"/>
      <c r="H69" s="116"/>
      <c r="I69" s="115"/>
      <c r="J69" s="117"/>
      <c r="K69" s="118"/>
    </row>
    <row r="70" spans="1:12" s="143" customFormat="1" ht="15.6" x14ac:dyDescent="0.3">
      <c r="A70" s="112">
        <v>45291</v>
      </c>
      <c r="B70" s="120" t="s">
        <v>34</v>
      </c>
      <c r="C70" s="139"/>
      <c r="D70" s="150"/>
      <c r="E70" s="150"/>
      <c r="F70" s="148"/>
      <c r="G70" s="150"/>
      <c r="H70" s="150"/>
      <c r="I70" s="150"/>
      <c r="J70" s="148">
        <v>0.11</v>
      </c>
      <c r="K70" s="151"/>
    </row>
    <row r="71" spans="1:12" s="143" customFormat="1" ht="15.6" x14ac:dyDescent="0.3">
      <c r="A71" s="112">
        <v>45291</v>
      </c>
      <c r="B71" s="120" t="s">
        <v>79</v>
      </c>
      <c r="C71" s="139"/>
      <c r="D71" s="150"/>
      <c r="E71" s="150"/>
      <c r="F71" s="150"/>
      <c r="G71" s="150"/>
      <c r="H71" s="150"/>
      <c r="I71" s="150"/>
      <c r="J71" s="148">
        <v>3.52</v>
      </c>
      <c r="K71" s="151"/>
    </row>
    <row r="72" spans="1:12" s="143" customFormat="1" ht="15.6" x14ac:dyDescent="0.3">
      <c r="A72" s="112"/>
      <c r="B72" s="120"/>
      <c r="C72" s="139"/>
      <c r="D72" s="150"/>
      <c r="E72" s="150"/>
      <c r="F72" s="150"/>
      <c r="G72" s="150"/>
      <c r="H72" s="150"/>
      <c r="I72" s="150"/>
      <c r="J72" s="148"/>
      <c r="K72" s="151"/>
    </row>
    <row r="73" spans="1:12" s="119" customFormat="1" ht="15.6" x14ac:dyDescent="0.3">
      <c r="A73" s="124" t="s">
        <v>16</v>
      </c>
      <c r="B73" s="136"/>
      <c r="C73" s="144">
        <f t="shared" ref="C73:J73" si="16">SUM(C68:C72)</f>
        <v>0</v>
      </c>
      <c r="D73" s="144">
        <f t="shared" si="16"/>
        <v>0</v>
      </c>
      <c r="E73" s="144">
        <f t="shared" si="16"/>
        <v>0</v>
      </c>
      <c r="F73" s="144">
        <f t="shared" si="16"/>
        <v>743.74</v>
      </c>
      <c r="G73" s="144">
        <f t="shared" si="16"/>
        <v>0</v>
      </c>
      <c r="H73" s="144">
        <f t="shared" si="16"/>
        <v>0</v>
      </c>
      <c r="I73" s="144">
        <f t="shared" si="16"/>
        <v>0</v>
      </c>
      <c r="J73" s="144">
        <f t="shared" si="16"/>
        <v>3.73</v>
      </c>
      <c r="K73" s="144">
        <f>SUM(C73:J73)</f>
        <v>747.47</v>
      </c>
      <c r="L73" s="128"/>
    </row>
    <row r="74" spans="1:12" s="119" customFormat="1" ht="15.6" x14ac:dyDescent="0.3">
      <c r="A74" s="112"/>
      <c r="B74" s="141"/>
      <c r="C74" s="118"/>
      <c r="D74" s="146"/>
      <c r="E74" s="146"/>
      <c r="F74" s="146"/>
      <c r="G74" s="146"/>
      <c r="H74" s="146"/>
      <c r="I74" s="146"/>
      <c r="J74" s="147"/>
      <c r="K74" s="118"/>
      <c r="L74" s="143"/>
    </row>
    <row r="75" spans="1:12" s="119" customFormat="1" ht="15.6" x14ac:dyDescent="0.3">
      <c r="A75" s="140" t="s">
        <v>9</v>
      </c>
      <c r="B75" s="141"/>
      <c r="C75" s="118">
        <f t="shared" ref="C75:K75" si="17">SUM(C73,C67)</f>
        <v>4990</v>
      </c>
      <c r="D75" s="118">
        <f t="shared" si="17"/>
        <v>12000</v>
      </c>
      <c r="E75" s="118">
        <f t="shared" si="17"/>
        <v>1250</v>
      </c>
      <c r="F75" s="118">
        <f t="shared" si="17"/>
        <v>6489.6699999999992</v>
      </c>
      <c r="G75" s="118">
        <f t="shared" si="17"/>
        <v>447</v>
      </c>
      <c r="H75" s="118">
        <f t="shared" si="17"/>
        <v>100</v>
      </c>
      <c r="I75" s="118">
        <f t="shared" si="17"/>
        <v>0</v>
      </c>
      <c r="J75" s="118">
        <f t="shared" si="17"/>
        <v>130.82000000000002</v>
      </c>
      <c r="K75" s="118">
        <f t="shared" si="17"/>
        <v>25407.49</v>
      </c>
      <c r="L75" s="143"/>
    </row>
    <row r="76" spans="1:12" s="119" customFormat="1" ht="15.6" x14ac:dyDescent="0.3">
      <c r="A76" s="112">
        <v>45296</v>
      </c>
      <c r="B76" s="120" t="s">
        <v>100</v>
      </c>
      <c r="C76" s="118"/>
      <c r="D76" s="150"/>
      <c r="E76" s="150"/>
      <c r="F76" s="135">
        <v>743.74</v>
      </c>
      <c r="G76" s="150"/>
      <c r="H76" s="150"/>
      <c r="I76" s="150"/>
      <c r="J76" s="148"/>
      <c r="K76" s="151"/>
      <c r="L76" s="143"/>
    </row>
    <row r="77" spans="1:12" s="119" customFormat="1" ht="15.6" x14ac:dyDescent="0.3">
      <c r="A77" s="112">
        <v>45303</v>
      </c>
      <c r="B77" s="120" t="s">
        <v>101</v>
      </c>
      <c r="C77" s="135">
        <v>60</v>
      </c>
      <c r="D77" s="150"/>
      <c r="E77" s="150"/>
      <c r="F77" s="150"/>
      <c r="G77" s="150"/>
      <c r="H77" s="150"/>
      <c r="I77" s="150"/>
      <c r="J77" s="148"/>
      <c r="K77" s="151"/>
      <c r="L77" s="143"/>
    </row>
    <row r="78" spans="1:12" s="119" customFormat="1" ht="15.6" x14ac:dyDescent="0.3">
      <c r="A78" s="112">
        <v>45303</v>
      </c>
      <c r="B78" s="120" t="s">
        <v>39</v>
      </c>
      <c r="C78" s="118"/>
      <c r="D78" s="150"/>
      <c r="E78" s="135">
        <v>890</v>
      </c>
      <c r="F78" s="148"/>
      <c r="G78" s="150"/>
      <c r="H78" s="150"/>
      <c r="I78" s="150"/>
      <c r="J78" s="148"/>
      <c r="K78" s="151"/>
      <c r="L78" s="143"/>
    </row>
    <row r="79" spans="1:12" s="119" customFormat="1" ht="15.6" x14ac:dyDescent="0.3">
      <c r="A79" s="112">
        <v>45309</v>
      </c>
      <c r="B79" s="120" t="s">
        <v>101</v>
      </c>
      <c r="C79" s="135">
        <v>50</v>
      </c>
      <c r="D79" s="150"/>
      <c r="E79" s="135"/>
      <c r="F79" s="148"/>
      <c r="G79" s="150"/>
      <c r="H79" s="150"/>
      <c r="I79" s="150"/>
      <c r="J79" s="148"/>
      <c r="K79" s="151"/>
      <c r="L79" s="143"/>
    </row>
    <row r="80" spans="1:12" s="119" customFormat="1" ht="15.6" x14ac:dyDescent="0.3">
      <c r="A80" s="112">
        <v>45322</v>
      </c>
      <c r="B80" s="120" t="s">
        <v>157</v>
      </c>
      <c r="C80" s="135">
        <v>2920</v>
      </c>
      <c r="D80" s="150"/>
      <c r="E80" s="135"/>
      <c r="F80" s="148"/>
      <c r="G80" s="150"/>
      <c r="H80" s="150"/>
      <c r="I80" s="150"/>
      <c r="J80" s="148"/>
      <c r="K80" s="151"/>
      <c r="L80" s="143"/>
    </row>
    <row r="81" spans="1:17" s="119" customFormat="1" ht="15.6" x14ac:dyDescent="0.3">
      <c r="A81" s="112"/>
      <c r="B81" s="120"/>
      <c r="C81" s="118"/>
      <c r="D81" s="150"/>
      <c r="E81" s="150"/>
      <c r="F81" s="150"/>
      <c r="G81" s="150"/>
      <c r="H81" s="150"/>
      <c r="I81" s="150"/>
      <c r="J81" s="148"/>
      <c r="K81" s="151"/>
      <c r="L81" s="143"/>
    </row>
    <row r="82" spans="1:17" s="119" customFormat="1" ht="15.6" x14ac:dyDescent="0.3">
      <c r="A82" s="124" t="s">
        <v>17</v>
      </c>
      <c r="B82" s="136"/>
      <c r="C82" s="144">
        <f t="shared" ref="C82:J82" si="18">SUM(C76:C81)</f>
        <v>3030</v>
      </c>
      <c r="D82" s="144">
        <f t="shared" si="18"/>
        <v>0</v>
      </c>
      <c r="E82" s="144">
        <f t="shared" si="18"/>
        <v>890</v>
      </c>
      <c r="F82" s="144">
        <f t="shared" si="18"/>
        <v>743.74</v>
      </c>
      <c r="G82" s="144">
        <f t="shared" si="18"/>
        <v>0</v>
      </c>
      <c r="H82" s="144">
        <f t="shared" si="18"/>
        <v>0</v>
      </c>
      <c r="I82" s="144">
        <f t="shared" si="18"/>
        <v>0</v>
      </c>
      <c r="J82" s="144">
        <f t="shared" si="18"/>
        <v>0</v>
      </c>
      <c r="K82" s="144">
        <f>SUM(C82:J82)</f>
        <v>4663.74</v>
      </c>
      <c r="L82" s="128"/>
    </row>
    <row r="83" spans="1:17" s="119" customFormat="1" ht="15.6" x14ac:dyDescent="0.3">
      <c r="A83" s="112"/>
      <c r="B83" s="136"/>
      <c r="C83" s="152"/>
      <c r="D83" s="152"/>
      <c r="E83" s="152"/>
      <c r="F83" s="152"/>
      <c r="G83" s="152"/>
      <c r="H83" s="152"/>
      <c r="I83" s="152"/>
      <c r="J83" s="152"/>
      <c r="K83" s="152"/>
      <c r="L83" s="128"/>
    </row>
    <row r="84" spans="1:17" s="119" customFormat="1" ht="15.6" x14ac:dyDescent="0.3">
      <c r="A84" s="140" t="s">
        <v>9</v>
      </c>
      <c r="B84" s="141"/>
      <c r="C84" s="118">
        <f>SUM(C82,C75)</f>
        <v>8020</v>
      </c>
      <c r="D84" s="118">
        <f>SUM(D82,D75)</f>
        <v>12000</v>
      </c>
      <c r="E84" s="118">
        <f>SUM(E82,E75)</f>
        <v>2140</v>
      </c>
      <c r="F84" s="118">
        <f>SUM(F82,F75)</f>
        <v>7233.4099999999989</v>
      </c>
      <c r="G84" s="118">
        <f>SUM(G82,G75)</f>
        <v>447</v>
      </c>
      <c r="H84" s="118">
        <f>SUM(H82,H75)</f>
        <v>100</v>
      </c>
      <c r="I84" s="118">
        <f>SUM(I82,I75)</f>
        <v>0</v>
      </c>
      <c r="J84" s="118">
        <f>SUM(J82,J75)</f>
        <v>130.82000000000002</v>
      </c>
      <c r="K84" s="118">
        <f>SUM(K82,K75)</f>
        <v>30071.230000000003</v>
      </c>
      <c r="L84" s="143"/>
    </row>
    <row r="85" spans="1:17" s="119" customFormat="1" ht="15.6" x14ac:dyDescent="0.3">
      <c r="A85" s="112">
        <v>45323</v>
      </c>
      <c r="B85" s="120" t="s">
        <v>34</v>
      </c>
      <c r="C85" s="152"/>
      <c r="D85" s="152"/>
      <c r="E85" s="152"/>
      <c r="F85" s="152"/>
      <c r="G85" s="152"/>
      <c r="H85" s="152"/>
      <c r="I85" s="152"/>
      <c r="J85" s="139">
        <v>0.1</v>
      </c>
      <c r="K85" s="152"/>
      <c r="L85" s="128"/>
    </row>
    <row r="86" spans="1:17" s="119" customFormat="1" ht="15.6" x14ac:dyDescent="0.3">
      <c r="A86" s="112">
        <v>45327</v>
      </c>
      <c r="B86" s="120" t="s">
        <v>100</v>
      </c>
      <c r="C86" s="118"/>
      <c r="D86" s="150"/>
      <c r="E86" s="150"/>
      <c r="F86" s="135">
        <v>743.74</v>
      </c>
      <c r="G86" s="152"/>
      <c r="H86" s="152"/>
      <c r="I86" s="152"/>
      <c r="J86" s="139"/>
      <c r="K86" s="152"/>
      <c r="L86" s="128"/>
    </row>
    <row r="87" spans="1:17" s="119" customFormat="1" ht="15.6" x14ac:dyDescent="0.3">
      <c r="A87" s="112">
        <v>45350</v>
      </c>
      <c r="B87" s="120" t="s">
        <v>158</v>
      </c>
      <c r="C87" s="152"/>
      <c r="D87" s="152"/>
      <c r="E87" s="139"/>
      <c r="F87" s="148"/>
      <c r="G87" s="152"/>
      <c r="H87" s="135">
        <v>148.80000000000001</v>
      </c>
      <c r="I87" s="152"/>
      <c r="J87" s="139"/>
      <c r="K87" s="152"/>
      <c r="L87" s="128"/>
    </row>
    <row r="88" spans="1:17" s="119" customFormat="1" ht="15.6" x14ac:dyDescent="0.3">
      <c r="A88" s="112">
        <v>45351</v>
      </c>
      <c r="B88" s="120" t="s">
        <v>101</v>
      </c>
      <c r="C88" s="139">
        <v>20</v>
      </c>
      <c r="D88" s="152"/>
      <c r="E88" s="152"/>
      <c r="F88" s="152"/>
      <c r="G88" s="152"/>
      <c r="H88" s="152"/>
      <c r="I88" s="152"/>
      <c r="J88" s="139"/>
      <c r="K88" s="152"/>
      <c r="L88" s="128"/>
    </row>
    <row r="89" spans="1:17" s="119" customFormat="1" ht="15.6" x14ac:dyDescent="0.3">
      <c r="A89" s="112"/>
      <c r="B89" s="120"/>
      <c r="C89" s="139"/>
      <c r="D89" s="152"/>
      <c r="E89" s="152"/>
      <c r="F89" s="152"/>
      <c r="G89" s="152"/>
      <c r="H89" s="152"/>
      <c r="I89" s="152"/>
      <c r="J89" s="139"/>
      <c r="K89" s="152"/>
      <c r="L89" s="128"/>
      <c r="Q89" s="147"/>
    </row>
    <row r="90" spans="1:17" s="119" customFormat="1" ht="15.6" x14ac:dyDescent="0.3">
      <c r="A90" s="124" t="s">
        <v>18</v>
      </c>
      <c r="B90" s="136"/>
      <c r="C90" s="144">
        <f t="shared" ref="C90:J90" si="19">SUM(C85:C89)</f>
        <v>20</v>
      </c>
      <c r="D90" s="144">
        <f t="shared" si="19"/>
        <v>0</v>
      </c>
      <c r="E90" s="144">
        <f t="shared" si="19"/>
        <v>0</v>
      </c>
      <c r="F90" s="144">
        <f t="shared" si="19"/>
        <v>743.74</v>
      </c>
      <c r="G90" s="144">
        <f t="shared" si="19"/>
        <v>0</v>
      </c>
      <c r="H90" s="144">
        <f t="shared" si="19"/>
        <v>148.80000000000001</v>
      </c>
      <c r="I90" s="144">
        <f t="shared" si="19"/>
        <v>0</v>
      </c>
      <c r="J90" s="144">
        <f t="shared" si="19"/>
        <v>0.1</v>
      </c>
      <c r="K90" s="144">
        <f>SUM(C90:J90)</f>
        <v>912.64</v>
      </c>
      <c r="L90" s="128"/>
    </row>
    <row r="91" spans="1:17" s="119" customFormat="1" ht="15.6" x14ac:dyDescent="0.3">
      <c r="A91" s="112"/>
      <c r="B91" s="141"/>
      <c r="C91" s="118"/>
      <c r="D91" s="146"/>
      <c r="E91" s="146"/>
      <c r="F91" s="146"/>
      <c r="G91" s="146"/>
      <c r="H91" s="146"/>
      <c r="I91" s="146"/>
      <c r="J91" s="147"/>
      <c r="K91" s="118"/>
      <c r="L91" s="143"/>
    </row>
    <row r="92" spans="1:17" s="119" customFormat="1" ht="15.6" x14ac:dyDescent="0.3">
      <c r="A92" s="140" t="s">
        <v>9</v>
      </c>
      <c r="B92" s="141"/>
      <c r="C92" s="118">
        <f t="shared" ref="C92:K92" si="20">SUM(C90,C84)</f>
        <v>8040</v>
      </c>
      <c r="D92" s="118">
        <f t="shared" si="20"/>
        <v>12000</v>
      </c>
      <c r="E92" s="118">
        <f t="shared" si="20"/>
        <v>2140</v>
      </c>
      <c r="F92" s="118">
        <f t="shared" si="20"/>
        <v>7977.1499999999987</v>
      </c>
      <c r="G92" s="118">
        <f t="shared" si="20"/>
        <v>447</v>
      </c>
      <c r="H92" s="118">
        <f t="shared" si="20"/>
        <v>248.8</v>
      </c>
      <c r="I92" s="118">
        <f t="shared" si="20"/>
        <v>0</v>
      </c>
      <c r="J92" s="118">
        <f t="shared" si="20"/>
        <v>130.92000000000002</v>
      </c>
      <c r="K92" s="118">
        <f t="shared" si="20"/>
        <v>30983.870000000003</v>
      </c>
      <c r="L92" s="143"/>
    </row>
    <row r="93" spans="1:17" s="155" customFormat="1" ht="15.6" x14ac:dyDescent="0.3">
      <c r="A93" s="112">
        <v>45352</v>
      </c>
      <c r="B93" s="153" t="s">
        <v>34</v>
      </c>
      <c r="C93" s="154"/>
      <c r="D93" s="154"/>
      <c r="E93" s="154"/>
      <c r="F93" s="154"/>
      <c r="G93" s="154"/>
      <c r="H93" s="154"/>
      <c r="I93" s="154"/>
      <c r="J93" s="139">
        <v>0.01</v>
      </c>
      <c r="K93" s="154"/>
    </row>
    <row r="94" spans="1:17" s="155" customFormat="1" ht="15.6" x14ac:dyDescent="0.3">
      <c r="A94" s="112">
        <v>45356</v>
      </c>
      <c r="B94" s="120" t="s">
        <v>100</v>
      </c>
      <c r="C94" s="139"/>
      <c r="D94" s="154"/>
      <c r="E94" s="154"/>
      <c r="F94" s="148">
        <v>523.74</v>
      </c>
      <c r="G94" s="154"/>
      <c r="H94" s="154"/>
      <c r="I94" s="154"/>
      <c r="J94" s="139"/>
      <c r="K94" s="154"/>
    </row>
    <row r="95" spans="1:17" s="143" customFormat="1" ht="15.6" x14ac:dyDescent="0.3">
      <c r="A95" s="112">
        <v>45372</v>
      </c>
      <c r="B95" s="120" t="s">
        <v>101</v>
      </c>
      <c r="C95" s="139">
        <v>40</v>
      </c>
      <c r="D95" s="150"/>
      <c r="E95" s="150"/>
      <c r="F95" s="150"/>
      <c r="G95" s="150"/>
      <c r="H95" s="150"/>
      <c r="I95" s="150"/>
      <c r="J95" s="148"/>
      <c r="K95" s="151"/>
    </row>
    <row r="96" spans="1:17" s="147" customFormat="1" x14ac:dyDescent="0.25">
      <c r="A96" s="112">
        <v>45376</v>
      </c>
      <c r="B96" s="147" t="s">
        <v>101</v>
      </c>
      <c r="C96" s="139">
        <v>40</v>
      </c>
      <c r="H96" s="139"/>
      <c r="K96" s="139"/>
    </row>
    <row r="97" spans="1:12" s="143" customFormat="1" ht="15.6" x14ac:dyDescent="0.3">
      <c r="A97" s="112">
        <v>45382</v>
      </c>
      <c r="B97" s="120" t="s">
        <v>79</v>
      </c>
      <c r="C97" s="139"/>
      <c r="D97" s="150"/>
      <c r="E97" s="150"/>
      <c r="F97" s="150"/>
      <c r="G97" s="150"/>
      <c r="H97" s="150"/>
      <c r="I97" s="150"/>
      <c r="J97" s="148">
        <v>3.51</v>
      </c>
      <c r="K97" s="151"/>
    </row>
    <row r="98" spans="1:12" s="119" customFormat="1" x14ac:dyDescent="0.25">
      <c r="A98" s="112"/>
      <c r="B98" s="120"/>
      <c r="C98" s="139"/>
      <c r="D98" s="147"/>
      <c r="E98" s="147"/>
      <c r="F98" s="147"/>
      <c r="G98" s="147"/>
      <c r="H98" s="147"/>
      <c r="I98" s="147"/>
      <c r="J98" s="147"/>
      <c r="K98" s="123"/>
    </row>
    <row r="99" spans="1:12" ht="15.6" x14ac:dyDescent="0.3">
      <c r="A99" s="78" t="s">
        <v>19</v>
      </c>
      <c r="B99" s="53"/>
      <c r="C99" s="79">
        <f t="shared" ref="C99:J99" si="21">SUM(C93:C98)</f>
        <v>80</v>
      </c>
      <c r="D99" s="79">
        <f t="shared" si="21"/>
        <v>0</v>
      </c>
      <c r="E99" s="79">
        <f t="shared" si="21"/>
        <v>0</v>
      </c>
      <c r="F99" s="79">
        <f t="shared" si="21"/>
        <v>523.74</v>
      </c>
      <c r="G99" s="79">
        <f t="shared" si="21"/>
        <v>0</v>
      </c>
      <c r="H99" s="79">
        <f t="shared" si="21"/>
        <v>0</v>
      </c>
      <c r="I99" s="79">
        <f t="shared" si="21"/>
        <v>0</v>
      </c>
      <c r="J99" s="79">
        <f t="shared" si="21"/>
        <v>3.5199999999999996</v>
      </c>
      <c r="K99" s="79">
        <f>SUM(C99:J99)</f>
        <v>607.26</v>
      </c>
      <c r="L99" s="16"/>
    </row>
    <row r="100" spans="1:12" ht="15.6" x14ac:dyDescent="0.3">
      <c r="B100" s="54"/>
      <c r="C100" s="13"/>
      <c r="D100" s="15"/>
      <c r="E100" s="15"/>
      <c r="F100" s="15"/>
      <c r="G100" s="15"/>
      <c r="H100" s="15"/>
      <c r="I100" s="15"/>
      <c r="J100" s="5"/>
      <c r="K100" s="13"/>
      <c r="L100" s="14"/>
    </row>
    <row r="101" spans="1:12" ht="15.6" x14ac:dyDescent="0.3">
      <c r="A101" s="17" t="s">
        <v>9</v>
      </c>
      <c r="B101" s="54"/>
      <c r="C101" s="13">
        <f t="shared" ref="C101:K101" si="22">SUM(C99,C92)</f>
        <v>8120</v>
      </c>
      <c r="D101" s="13">
        <f t="shared" si="22"/>
        <v>12000</v>
      </c>
      <c r="E101" s="13">
        <f t="shared" si="22"/>
        <v>2140</v>
      </c>
      <c r="F101" s="13">
        <f t="shared" si="22"/>
        <v>8500.89</v>
      </c>
      <c r="G101" s="13">
        <f t="shared" si="22"/>
        <v>447</v>
      </c>
      <c r="H101" s="13">
        <f t="shared" si="22"/>
        <v>248.8</v>
      </c>
      <c r="I101" s="13">
        <f t="shared" si="22"/>
        <v>0</v>
      </c>
      <c r="J101" s="13">
        <f t="shared" si="22"/>
        <v>134.44000000000003</v>
      </c>
      <c r="K101" s="13">
        <f t="shared" si="22"/>
        <v>31591.13</v>
      </c>
      <c r="L101" s="14"/>
    </row>
    <row r="102" spans="1:12" ht="15.6" x14ac:dyDescent="0.3">
      <c r="A102" s="17"/>
      <c r="C102" s="6"/>
      <c r="D102" s="5"/>
      <c r="E102" s="5"/>
      <c r="F102" s="5"/>
      <c r="G102" s="5"/>
      <c r="H102" s="6"/>
      <c r="I102" s="5"/>
      <c r="J102" s="5"/>
    </row>
    <row r="103" spans="1:12" x14ac:dyDescent="0.25">
      <c r="A103" s="3"/>
      <c r="C103" s="6"/>
      <c r="D103" s="5"/>
      <c r="E103" s="5"/>
      <c r="F103" s="111"/>
      <c r="G103" s="111"/>
      <c r="H103" s="111"/>
      <c r="I103" s="111"/>
      <c r="J103" s="111"/>
      <c r="K103" s="111"/>
    </row>
    <row r="104" spans="1:12" x14ac:dyDescent="0.25">
      <c r="C104" s="6"/>
      <c r="D104" s="5"/>
      <c r="E104" s="5"/>
      <c r="F104" s="111"/>
      <c r="G104" s="111"/>
      <c r="H104" s="111"/>
      <c r="I104" s="111"/>
      <c r="J104" s="111"/>
      <c r="K104" s="111"/>
    </row>
    <row r="105" spans="1:12" x14ac:dyDescent="0.25">
      <c r="C105" s="6"/>
      <c r="D105" s="5"/>
      <c r="E105" s="5"/>
      <c r="F105" s="111"/>
      <c r="G105" s="111"/>
      <c r="H105" s="111"/>
      <c r="I105" s="111"/>
      <c r="J105" s="111"/>
      <c r="K105" s="111"/>
    </row>
    <row r="106" spans="1:12" x14ac:dyDescent="0.25">
      <c r="C106" s="6"/>
      <c r="D106" s="5"/>
      <c r="E106" s="5"/>
      <c r="F106" s="80"/>
      <c r="G106" s="5"/>
      <c r="H106" s="109"/>
      <c r="I106" s="110"/>
      <c r="J106" s="110"/>
    </row>
    <row r="107" spans="1:12" x14ac:dyDescent="0.25">
      <c r="C107" s="6"/>
      <c r="D107" s="5"/>
      <c r="E107" s="5"/>
      <c r="F107" s="5"/>
      <c r="G107" s="5"/>
      <c r="H107" s="6"/>
      <c r="I107" s="5"/>
      <c r="J107" s="5"/>
    </row>
    <row r="108" spans="1:12" x14ac:dyDescent="0.25">
      <c r="C108" s="6"/>
      <c r="D108" s="5"/>
      <c r="E108" s="5"/>
      <c r="F108" s="5"/>
      <c r="G108" s="5"/>
      <c r="H108" s="108"/>
      <c r="I108" s="108"/>
      <c r="J108" s="108"/>
      <c r="K108" s="5"/>
    </row>
    <row r="109" spans="1:12" s="1" customFormat="1" ht="15.6" x14ac:dyDescent="0.3">
      <c r="A109" s="18"/>
      <c r="B109" s="55"/>
      <c r="C109" s="8"/>
      <c r="D109" s="7"/>
      <c r="E109" s="7"/>
      <c r="F109" s="7"/>
      <c r="G109" s="7"/>
      <c r="H109" s="106"/>
      <c r="I109" s="107"/>
      <c r="J109" s="107"/>
      <c r="K109" s="81"/>
    </row>
    <row r="110" spans="1:12" ht="15.6" x14ac:dyDescent="0.3">
      <c r="B110" s="55"/>
      <c r="C110" s="6"/>
      <c r="D110" s="5"/>
      <c r="E110" s="5"/>
      <c r="F110" s="5"/>
      <c r="G110" s="108"/>
      <c r="H110" s="108"/>
      <c r="I110" s="108"/>
      <c r="J110" s="108"/>
      <c r="K110" s="81"/>
    </row>
    <row r="111" spans="1:12" s="7" customFormat="1" ht="15.6" x14ac:dyDescent="0.3">
      <c r="A111" s="19"/>
      <c r="B111" s="55"/>
      <c r="C111" s="8"/>
      <c r="H111" s="8"/>
      <c r="K111" s="8"/>
    </row>
    <row r="112" spans="1:12" x14ac:dyDescent="0.25">
      <c r="C112" s="6"/>
      <c r="D112" s="5"/>
      <c r="E112" s="5"/>
      <c r="F112" s="5"/>
      <c r="G112" s="5"/>
      <c r="H112" s="6"/>
      <c r="I112" s="5"/>
      <c r="J112" s="5"/>
    </row>
    <row r="113" spans="1:11" ht="15.6" x14ac:dyDescent="0.3">
      <c r="A113" s="19"/>
      <c r="C113" s="6"/>
      <c r="D113" s="5"/>
      <c r="E113" s="5"/>
      <c r="F113" s="5"/>
      <c r="G113" s="5"/>
      <c r="H113" s="6"/>
      <c r="I113" s="5"/>
      <c r="J113" s="5"/>
    </row>
    <row r="114" spans="1:11" x14ac:dyDescent="0.25">
      <c r="C114" s="6"/>
      <c r="D114" s="5"/>
      <c r="E114" s="5"/>
      <c r="F114" s="5"/>
      <c r="G114" s="5"/>
      <c r="H114" s="6"/>
      <c r="I114" s="5"/>
      <c r="J114" s="5"/>
    </row>
    <row r="115" spans="1:11" x14ac:dyDescent="0.25">
      <c r="C115" s="6"/>
      <c r="D115" s="5"/>
      <c r="E115" s="5"/>
      <c r="F115" s="5"/>
      <c r="G115" s="5"/>
      <c r="H115" s="6"/>
      <c r="I115" s="5"/>
      <c r="J115" s="5"/>
    </row>
    <row r="116" spans="1:11" x14ac:dyDescent="0.25">
      <c r="C116" s="6"/>
      <c r="D116" s="5"/>
      <c r="E116" s="5"/>
      <c r="F116" s="5"/>
      <c r="G116" s="5"/>
      <c r="H116" s="6"/>
      <c r="I116" s="5"/>
      <c r="J116" s="5"/>
    </row>
    <row r="117" spans="1:11" x14ac:dyDescent="0.25">
      <c r="C117" s="6"/>
      <c r="D117" s="5"/>
      <c r="E117" s="5"/>
      <c r="F117" s="5"/>
      <c r="G117" s="5"/>
      <c r="H117" s="6"/>
      <c r="I117" s="5"/>
      <c r="J117" s="5"/>
    </row>
    <row r="118" spans="1:11" x14ac:dyDescent="0.25">
      <c r="C118" s="6"/>
      <c r="D118" s="5"/>
      <c r="E118" s="5"/>
      <c r="F118" s="5"/>
      <c r="G118" s="5"/>
      <c r="H118" s="6"/>
      <c r="I118" s="5"/>
      <c r="J118" s="5"/>
    </row>
    <row r="119" spans="1:11" x14ac:dyDescent="0.25">
      <c r="C119" s="6"/>
      <c r="D119" s="5"/>
      <c r="E119" s="5"/>
      <c r="F119" s="5"/>
      <c r="G119" s="5"/>
      <c r="H119" s="6"/>
      <c r="I119" s="5"/>
      <c r="J119" s="5"/>
    </row>
    <row r="120" spans="1:11" x14ac:dyDescent="0.25">
      <c r="C120" s="6"/>
      <c r="D120" s="5"/>
      <c r="E120" s="5"/>
      <c r="F120" s="5"/>
      <c r="G120" s="5"/>
      <c r="H120" s="6"/>
      <c r="I120" s="5"/>
      <c r="J120" s="5"/>
    </row>
    <row r="123" spans="1:11" s="7" customFormat="1" ht="15.6" x14ac:dyDescent="0.3">
      <c r="A123" s="18"/>
      <c r="B123" s="55"/>
      <c r="C123" s="12"/>
      <c r="D123" s="11"/>
      <c r="E123" s="11"/>
      <c r="F123" s="11"/>
      <c r="G123" s="11"/>
      <c r="H123" s="12"/>
      <c r="I123" s="11"/>
      <c r="J123" s="11"/>
      <c r="K123" s="8"/>
    </row>
    <row r="125" spans="1:11" s="1" customFormat="1" ht="15.6" x14ac:dyDescent="0.3">
      <c r="A125" s="19"/>
      <c r="B125" s="55"/>
      <c r="C125" s="12"/>
      <c r="D125" s="11"/>
      <c r="E125" s="11"/>
      <c r="F125" s="11"/>
      <c r="G125" s="11"/>
      <c r="H125" s="12"/>
      <c r="I125" s="11"/>
      <c r="J125" s="11"/>
      <c r="K125" s="2"/>
    </row>
    <row r="126" spans="1:11" x14ac:dyDescent="0.25">
      <c r="B126" s="56"/>
    </row>
    <row r="127" spans="1:11" ht="15.6" x14ac:dyDescent="0.3">
      <c r="A127" s="19"/>
      <c r="B127" s="56"/>
    </row>
    <row r="128" spans="1:11" x14ac:dyDescent="0.25">
      <c r="B128" s="56"/>
    </row>
    <row r="129" spans="1:11" x14ac:dyDescent="0.25">
      <c r="B129" s="56"/>
    </row>
    <row r="130" spans="1:11" x14ac:dyDescent="0.25">
      <c r="B130" s="56"/>
    </row>
    <row r="139" spans="1:11" s="7" customFormat="1" ht="15.6" x14ac:dyDescent="0.3">
      <c r="A139" s="18"/>
      <c r="B139" s="55"/>
      <c r="C139" s="12"/>
      <c r="D139" s="11"/>
      <c r="E139" s="11"/>
      <c r="F139" s="11"/>
      <c r="G139" s="11"/>
      <c r="H139" s="12"/>
      <c r="I139" s="11"/>
      <c r="J139" s="11"/>
      <c r="K139" s="8"/>
    </row>
    <row r="140" spans="1:11" s="1" customFormat="1" ht="15.6" x14ac:dyDescent="0.3">
      <c r="A140" s="18"/>
      <c r="B140" s="57"/>
      <c r="C140" s="12"/>
      <c r="D140" s="11"/>
      <c r="E140" s="11"/>
      <c r="F140" s="11"/>
      <c r="G140" s="11"/>
      <c r="H140" s="12"/>
      <c r="I140" s="11"/>
      <c r="J140" s="11"/>
      <c r="K140" s="2"/>
    </row>
    <row r="141" spans="1:11" s="1" customFormat="1" ht="15.6" x14ac:dyDescent="0.3">
      <c r="A141" s="19"/>
      <c r="B141" s="55"/>
      <c r="C141" s="11"/>
      <c r="D141" s="11"/>
      <c r="E141" s="11"/>
      <c r="F141" s="11"/>
      <c r="G141" s="11"/>
      <c r="H141" s="12"/>
      <c r="I141" s="11"/>
      <c r="J141" s="11"/>
      <c r="K141" s="2"/>
    </row>
    <row r="142" spans="1:11" s="5" customFormat="1" ht="15.6" x14ac:dyDescent="0.3">
      <c r="A142" s="19"/>
      <c r="B142" s="56"/>
      <c r="C142" s="9"/>
      <c r="D142" s="10"/>
      <c r="E142" s="10"/>
      <c r="F142" s="10"/>
      <c r="G142" s="10"/>
      <c r="H142" s="9"/>
      <c r="I142" s="10"/>
      <c r="J142" s="10"/>
      <c r="K142" s="6"/>
    </row>
    <row r="143" spans="1:11" ht="15.6" x14ac:dyDescent="0.3">
      <c r="A143" s="19"/>
      <c r="B143" s="55"/>
    </row>
    <row r="147" spans="1:11" s="1" customFormat="1" ht="15.6" x14ac:dyDescent="0.3">
      <c r="A147" s="18"/>
      <c r="B147" s="55"/>
      <c r="C147" s="12"/>
      <c r="D147" s="11"/>
      <c r="E147" s="11"/>
      <c r="F147" s="11"/>
      <c r="G147" s="11"/>
      <c r="H147" s="12"/>
      <c r="I147" s="11"/>
      <c r="J147" s="11"/>
      <c r="K147" s="2"/>
    </row>
    <row r="148" spans="1:11" s="1" customFormat="1" ht="15.6" x14ac:dyDescent="0.3">
      <c r="A148" s="18"/>
      <c r="B148" s="55"/>
      <c r="C148" s="12"/>
      <c r="D148" s="11"/>
      <c r="E148" s="11"/>
      <c r="F148" s="11"/>
      <c r="G148" s="11"/>
      <c r="H148" s="12"/>
      <c r="I148" s="11"/>
      <c r="J148" s="11"/>
      <c r="K148" s="2"/>
    </row>
    <row r="149" spans="1:11" s="1" customFormat="1" ht="15.6" x14ac:dyDescent="0.3">
      <c r="A149" s="19"/>
      <c r="B149" s="56"/>
      <c r="C149" s="12"/>
      <c r="D149" s="11"/>
      <c r="E149" s="11"/>
      <c r="F149" s="11"/>
      <c r="G149" s="11"/>
      <c r="H149" s="12"/>
      <c r="I149" s="11"/>
      <c r="J149" s="11"/>
      <c r="K149" s="2"/>
    </row>
    <row r="150" spans="1:11" s="1" customFormat="1" ht="15.6" x14ac:dyDescent="0.3">
      <c r="A150" s="19"/>
      <c r="B150" s="56"/>
      <c r="C150" s="12"/>
      <c r="D150" s="11"/>
      <c r="E150" s="11"/>
      <c r="F150" s="11"/>
      <c r="G150" s="11"/>
      <c r="H150" s="12"/>
      <c r="I150" s="11"/>
      <c r="J150" s="11"/>
      <c r="K150" s="2"/>
    </row>
    <row r="151" spans="1:11" s="1" customFormat="1" ht="15.6" x14ac:dyDescent="0.3">
      <c r="A151" s="18"/>
      <c r="B151" s="56"/>
      <c r="C151" s="12"/>
      <c r="D151" s="11"/>
      <c r="E151" s="11"/>
      <c r="F151" s="11"/>
      <c r="G151" s="11"/>
      <c r="H151" s="12"/>
      <c r="I151" s="11"/>
      <c r="J151" s="11"/>
      <c r="K151" s="2"/>
    </row>
    <row r="156" spans="1:11" s="7" customFormat="1" ht="15.6" x14ac:dyDescent="0.3">
      <c r="A156" s="18"/>
      <c r="B156" s="55"/>
      <c r="C156" s="12"/>
      <c r="D156" s="12"/>
      <c r="E156" s="12"/>
      <c r="F156" s="12"/>
      <c r="G156" s="12"/>
      <c r="H156" s="12"/>
      <c r="I156" s="12"/>
      <c r="J156" s="12"/>
      <c r="K156" s="8"/>
    </row>
    <row r="158" spans="1:11" s="1" customFormat="1" ht="15.6" x14ac:dyDescent="0.3">
      <c r="A158" s="19"/>
      <c r="B158" s="55"/>
      <c r="C158" s="12"/>
      <c r="D158" s="12"/>
      <c r="E158" s="12"/>
      <c r="F158" s="12"/>
      <c r="G158" s="12"/>
      <c r="H158" s="12"/>
      <c r="I158" s="12"/>
      <c r="J158" s="12"/>
      <c r="K158" s="2"/>
    </row>
    <row r="159" spans="1:11" x14ac:dyDescent="0.25">
      <c r="B159" s="56"/>
    </row>
    <row r="160" spans="1:11" ht="15.6" x14ac:dyDescent="0.3">
      <c r="A160" s="19"/>
      <c r="B160" s="56"/>
    </row>
    <row r="162" spans="1:11" s="5" customFormat="1" x14ac:dyDescent="0.25">
      <c r="A162" s="18"/>
      <c r="B162" s="6"/>
      <c r="C162" s="10"/>
      <c r="D162" s="10"/>
      <c r="E162" s="10"/>
      <c r="F162" s="10"/>
      <c r="G162" s="10"/>
      <c r="H162" s="9"/>
      <c r="I162" s="10"/>
      <c r="J162" s="10"/>
      <c r="K162" s="6"/>
    </row>
    <row r="164" spans="1:11" x14ac:dyDescent="0.25">
      <c r="A164" s="20"/>
    </row>
  </sheetData>
  <mergeCells count="5">
    <mergeCell ref="H109:J109"/>
    <mergeCell ref="G110:J110"/>
    <mergeCell ref="H106:J106"/>
    <mergeCell ref="F103:K105"/>
    <mergeCell ref="H108:J108"/>
  </mergeCells>
  <phoneticPr fontId="3" type="noConversion"/>
  <printOptions gridLines="1"/>
  <pageMargins left="0.78740157480314965" right="0.19685039370078741" top="0.59055118110236227" bottom="0.98425196850393704" header="0.19685039370078741" footer="0.51181102362204722"/>
  <pageSetup paperSize="9" scale="56" orientation="landscape" horizontalDpi="300" verticalDpi="300" r:id="rId1"/>
  <headerFooter alignWithMargins="0">
    <oddHeader xml:space="preserve">&amp;CAppleton Roebuck &amp; Acaster Selby Parish Council
Receipts 2014/15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3"/>
  <sheetViews>
    <sheetView zoomScale="80" zoomScaleNormal="80" workbookViewId="0">
      <pane ySplit="1" topLeftCell="A2" activePane="bottomLeft" state="frozen"/>
      <selection pane="bottomLeft" activeCell="E29" sqref="E29"/>
    </sheetView>
  </sheetViews>
  <sheetFormatPr defaultColWidth="9.109375" defaultRowHeight="11.4" x14ac:dyDescent="0.25"/>
  <cols>
    <col min="1" max="1" width="14.44140625" style="38" customWidth="1"/>
    <col min="2" max="2" width="16" style="40" customWidth="1"/>
    <col min="3" max="3" width="30.5546875" style="23" customWidth="1"/>
    <col min="4" max="4" width="11.44140625" style="37" customWidth="1"/>
    <col min="5" max="6" width="9.6640625" style="21" customWidth="1"/>
    <col min="7" max="7" width="11.5546875" style="21" customWidth="1"/>
    <col min="8" max="8" width="10" style="21" customWidth="1"/>
    <col min="9" max="9" width="11.109375" style="22" customWidth="1"/>
    <col min="10" max="10" width="10.44140625" style="22" customWidth="1"/>
    <col min="11" max="11" width="11.5546875" style="22" customWidth="1"/>
    <col min="12" max="12" width="8.5546875" style="22" customWidth="1"/>
    <col min="13" max="13" width="8.6640625" style="22" customWidth="1"/>
    <col min="14" max="15" width="11" style="22" customWidth="1"/>
    <col min="16" max="16" width="12.109375" style="22" customWidth="1"/>
    <col min="17" max="17" width="9.33203125" style="22" customWidth="1"/>
    <col min="18" max="18" width="9.33203125" style="23" customWidth="1"/>
    <col min="19" max="19" width="10" style="22" customWidth="1"/>
    <col min="20" max="20" width="8.109375" style="22" customWidth="1"/>
    <col min="21" max="21" width="10.33203125" style="22" bestFit="1" customWidth="1"/>
    <col min="22" max="22" width="8.44140625" style="22" customWidth="1"/>
    <col min="23" max="23" width="9.6640625" style="22" customWidth="1"/>
    <col min="24" max="24" width="12.33203125" style="24" customWidth="1"/>
    <col min="25" max="25" width="38.5546875" style="36" customWidth="1"/>
    <col min="26" max="27" width="9.109375" style="23"/>
    <col min="28" max="28" width="11.33203125" style="23" customWidth="1"/>
    <col min="29" max="16384" width="9.109375" style="23"/>
  </cols>
  <sheetData>
    <row r="1" spans="1:26" ht="48.75" customHeight="1" x14ac:dyDescent="0.25">
      <c r="A1" s="69" t="s">
        <v>36</v>
      </c>
      <c r="B1" s="68" t="s">
        <v>45</v>
      </c>
      <c r="C1" s="67" t="s">
        <v>1</v>
      </c>
      <c r="D1" s="68" t="s">
        <v>3</v>
      </c>
      <c r="E1" s="71" t="s">
        <v>48</v>
      </c>
      <c r="F1" s="71" t="s">
        <v>58</v>
      </c>
      <c r="G1" s="71" t="s">
        <v>47</v>
      </c>
      <c r="H1" s="71" t="s">
        <v>24</v>
      </c>
      <c r="I1" s="71" t="s">
        <v>59</v>
      </c>
      <c r="J1" s="71" t="s">
        <v>57</v>
      </c>
      <c r="K1" s="71" t="s">
        <v>43</v>
      </c>
      <c r="L1" s="71" t="s">
        <v>32</v>
      </c>
      <c r="M1" s="71" t="s">
        <v>0</v>
      </c>
      <c r="N1" s="71" t="s">
        <v>44</v>
      </c>
      <c r="O1" s="71" t="s">
        <v>46</v>
      </c>
      <c r="P1" s="71" t="s">
        <v>31</v>
      </c>
      <c r="Q1" s="71" t="s">
        <v>54</v>
      </c>
      <c r="R1" s="82" t="s">
        <v>4</v>
      </c>
      <c r="S1" s="70" t="s">
        <v>6</v>
      </c>
      <c r="T1" s="71" t="s">
        <v>25</v>
      </c>
      <c r="U1" s="71" t="s">
        <v>30</v>
      </c>
      <c r="V1" s="71" t="s">
        <v>33</v>
      </c>
      <c r="W1" s="71" t="s">
        <v>49</v>
      </c>
      <c r="X1" s="68" t="s">
        <v>2</v>
      </c>
      <c r="Y1" s="72" t="s">
        <v>20</v>
      </c>
      <c r="Z1" s="73"/>
    </row>
    <row r="2" spans="1:26" s="158" customFormat="1" x14ac:dyDescent="0.25">
      <c r="A2" s="156">
        <v>45044</v>
      </c>
      <c r="B2" s="157" t="s">
        <v>85</v>
      </c>
      <c r="C2" s="158" t="s">
        <v>50</v>
      </c>
      <c r="D2" s="159"/>
      <c r="E2" s="160"/>
      <c r="F2" s="161"/>
      <c r="G2" s="160"/>
      <c r="H2" s="160"/>
      <c r="I2" s="160">
        <v>341.1</v>
      </c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2"/>
    </row>
    <row r="3" spans="1:26" s="158" customFormat="1" x14ac:dyDescent="0.25">
      <c r="A3" s="156">
        <v>45044</v>
      </c>
      <c r="B3" s="157" t="s">
        <v>85</v>
      </c>
      <c r="C3" s="158" t="s">
        <v>112</v>
      </c>
      <c r="D3" s="159"/>
      <c r="E3" s="160"/>
      <c r="F3" s="161"/>
      <c r="G3" s="160"/>
      <c r="H3" s="160"/>
      <c r="I3" s="160">
        <v>64.8</v>
      </c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2"/>
    </row>
    <row r="4" spans="1:26" s="158" customFormat="1" x14ac:dyDescent="0.25">
      <c r="A4" s="156">
        <v>45044</v>
      </c>
      <c r="B4" s="157" t="s">
        <v>85</v>
      </c>
      <c r="C4" s="158" t="s">
        <v>35</v>
      </c>
      <c r="D4" s="159"/>
      <c r="E4" s="160"/>
      <c r="F4" s="161"/>
      <c r="G4" s="160"/>
      <c r="H4" s="160"/>
      <c r="I4" s="160"/>
      <c r="J4" s="160">
        <v>101.2</v>
      </c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2"/>
    </row>
    <row r="5" spans="1:26" s="158" customFormat="1" x14ac:dyDescent="0.2">
      <c r="A5" s="163">
        <v>45027</v>
      </c>
      <c r="B5" s="157" t="s">
        <v>61</v>
      </c>
      <c r="C5" s="158" t="s">
        <v>69</v>
      </c>
      <c r="D5" s="164"/>
      <c r="E5" s="160"/>
      <c r="F5" s="161">
        <v>12.59</v>
      </c>
      <c r="G5" s="160"/>
      <c r="H5" s="160"/>
      <c r="I5" s="165"/>
      <c r="J5" s="165"/>
      <c r="K5" s="166"/>
      <c r="L5" s="165"/>
      <c r="M5" s="165"/>
      <c r="N5" s="165"/>
      <c r="O5" s="165"/>
      <c r="P5" s="165"/>
      <c r="Q5" s="165"/>
      <c r="S5" s="165"/>
      <c r="T5" s="165"/>
      <c r="U5" s="165"/>
      <c r="V5" s="165"/>
      <c r="W5" s="165"/>
      <c r="X5" s="167"/>
      <c r="Y5" s="162"/>
    </row>
    <row r="6" spans="1:26" s="158" customFormat="1" x14ac:dyDescent="0.2">
      <c r="A6" s="163">
        <v>45027</v>
      </c>
      <c r="B6" s="157">
        <v>665</v>
      </c>
      <c r="C6" s="158" t="s">
        <v>81</v>
      </c>
      <c r="D6" s="164"/>
      <c r="E6" s="160"/>
      <c r="F6" s="160"/>
      <c r="G6" s="160"/>
      <c r="H6" s="160"/>
      <c r="I6" s="165"/>
      <c r="J6" s="165"/>
      <c r="K6" s="166"/>
      <c r="L6" s="165"/>
      <c r="M6" s="165">
        <v>330</v>
      </c>
      <c r="N6" s="165"/>
      <c r="O6" s="165"/>
      <c r="P6" s="165"/>
      <c r="Q6" s="165"/>
      <c r="S6" s="165"/>
      <c r="T6" s="165"/>
      <c r="U6" s="165"/>
      <c r="V6" s="165"/>
      <c r="W6" s="165"/>
      <c r="X6" s="167"/>
      <c r="Y6" s="162"/>
    </row>
    <row r="7" spans="1:26" s="158" customFormat="1" x14ac:dyDescent="0.2">
      <c r="A7" s="163">
        <v>45027</v>
      </c>
      <c r="B7" s="157" t="s">
        <v>106</v>
      </c>
      <c r="C7" s="158" t="s">
        <v>105</v>
      </c>
      <c r="D7" s="164"/>
      <c r="E7" s="160">
        <v>152</v>
      </c>
      <c r="F7" s="161"/>
      <c r="G7" s="160"/>
      <c r="H7" s="160"/>
      <c r="I7" s="165"/>
      <c r="J7" s="165"/>
      <c r="K7" s="166"/>
      <c r="L7" s="165"/>
      <c r="M7" s="165"/>
      <c r="N7" s="165"/>
      <c r="O7" s="165"/>
      <c r="P7" s="165"/>
      <c r="Q7" s="165"/>
      <c r="S7" s="165"/>
      <c r="T7" s="165"/>
      <c r="U7" s="165"/>
      <c r="V7" s="165"/>
      <c r="W7" s="165"/>
      <c r="X7" s="167"/>
      <c r="Y7" s="162"/>
    </row>
    <row r="8" spans="1:26" s="158" customFormat="1" x14ac:dyDescent="0.2">
      <c r="A8" s="163">
        <v>45027</v>
      </c>
      <c r="B8" s="157" t="s">
        <v>108</v>
      </c>
      <c r="C8" s="158" t="s">
        <v>107</v>
      </c>
      <c r="D8" s="164"/>
      <c r="E8" s="168">
        <v>271.02999999999997</v>
      </c>
      <c r="F8" s="161"/>
      <c r="G8" s="160"/>
      <c r="H8" s="160"/>
      <c r="I8" s="165"/>
      <c r="J8" s="165"/>
      <c r="K8" s="166"/>
      <c r="L8" s="165"/>
      <c r="M8" s="165"/>
      <c r="N8" s="165"/>
      <c r="O8" s="165"/>
      <c r="P8" s="165"/>
      <c r="Q8" s="165"/>
      <c r="S8" s="165"/>
      <c r="T8" s="165"/>
      <c r="U8" s="165"/>
      <c r="V8" s="165"/>
      <c r="W8" s="165"/>
      <c r="X8" s="167"/>
      <c r="Y8" s="162"/>
    </row>
    <row r="9" spans="1:26" s="158" customFormat="1" x14ac:dyDescent="0.2">
      <c r="A9" s="163">
        <v>45027</v>
      </c>
      <c r="B9" s="157" t="s">
        <v>110</v>
      </c>
      <c r="C9" s="158" t="s">
        <v>109</v>
      </c>
      <c r="D9" s="164"/>
      <c r="E9" s="160"/>
      <c r="F9" s="161"/>
      <c r="G9" s="160"/>
      <c r="H9" s="160"/>
      <c r="I9" s="165"/>
      <c r="J9" s="165"/>
      <c r="K9" s="166">
        <v>318</v>
      </c>
      <c r="L9" s="165"/>
      <c r="M9" s="165"/>
      <c r="N9" s="165"/>
      <c r="O9" s="165"/>
      <c r="P9" s="165"/>
      <c r="Q9" s="165"/>
      <c r="S9" s="165"/>
      <c r="T9" s="165"/>
      <c r="U9" s="165"/>
      <c r="V9" s="165"/>
      <c r="W9" s="165"/>
      <c r="X9" s="167"/>
      <c r="Y9" s="162"/>
    </row>
    <row r="10" spans="1:26" s="158" customFormat="1" x14ac:dyDescent="0.2">
      <c r="A10" s="163">
        <v>45028</v>
      </c>
      <c r="B10" s="157" t="s">
        <v>61</v>
      </c>
      <c r="C10" s="158" t="s">
        <v>111</v>
      </c>
      <c r="D10" s="164"/>
      <c r="E10" s="160">
        <v>34.18</v>
      </c>
      <c r="F10" s="161"/>
      <c r="G10" s="160"/>
      <c r="H10" s="160"/>
      <c r="I10" s="165"/>
      <c r="J10" s="165"/>
      <c r="K10" s="166"/>
      <c r="L10" s="165"/>
      <c r="M10" s="165"/>
      <c r="N10" s="165"/>
      <c r="O10" s="165"/>
      <c r="P10" s="165"/>
      <c r="Q10" s="165"/>
      <c r="S10" s="165"/>
      <c r="T10" s="165"/>
      <c r="U10" s="165"/>
      <c r="V10" s="165"/>
      <c r="W10" s="165"/>
      <c r="X10" s="167"/>
      <c r="Y10" s="162"/>
    </row>
    <row r="11" spans="1:26" s="158" customFormat="1" x14ac:dyDescent="0.2">
      <c r="A11" s="163">
        <v>45044</v>
      </c>
      <c r="B11" s="157">
        <v>251</v>
      </c>
      <c r="C11" s="158" t="s">
        <v>84</v>
      </c>
      <c r="D11" s="164"/>
      <c r="E11" s="160">
        <v>68</v>
      </c>
      <c r="F11" s="161"/>
      <c r="G11" s="160"/>
      <c r="H11" s="160"/>
      <c r="I11" s="165"/>
      <c r="J11" s="165"/>
      <c r="K11" s="166"/>
      <c r="L11" s="165"/>
      <c r="M11" s="165"/>
      <c r="N11" s="165"/>
      <c r="O11" s="165"/>
      <c r="P11" s="165"/>
      <c r="Q11" s="165"/>
      <c r="S11" s="165"/>
      <c r="T11" s="165"/>
      <c r="U11" s="165"/>
      <c r="V11" s="165"/>
      <c r="W11" s="165"/>
      <c r="X11" s="167"/>
      <c r="Y11" s="162"/>
    </row>
    <row r="12" spans="1:26" s="158" customFormat="1" x14ac:dyDescent="0.2">
      <c r="A12" s="163"/>
      <c r="B12" s="157"/>
      <c r="D12" s="164"/>
      <c r="E12" s="160"/>
      <c r="F12" s="161"/>
      <c r="G12" s="160"/>
      <c r="H12" s="160"/>
      <c r="I12" s="165"/>
      <c r="J12" s="165"/>
      <c r="K12" s="166"/>
      <c r="L12" s="165"/>
      <c r="M12" s="165"/>
      <c r="N12" s="165"/>
      <c r="O12" s="165"/>
      <c r="P12" s="165"/>
      <c r="Q12" s="165"/>
      <c r="S12" s="165"/>
      <c r="T12" s="165"/>
      <c r="U12" s="165"/>
      <c r="V12" s="165"/>
      <c r="W12" s="165"/>
      <c r="X12" s="167"/>
      <c r="Y12" s="162"/>
    </row>
    <row r="13" spans="1:26" s="175" customFormat="1" ht="13.5" customHeight="1" x14ac:dyDescent="0.25">
      <c r="A13" s="169" t="s">
        <v>7</v>
      </c>
      <c r="B13" s="170"/>
      <c r="C13" s="171"/>
      <c r="D13" s="172"/>
      <c r="E13" s="173">
        <f t="shared" ref="E13:W13" si="0">SUM(E2:E12)</f>
        <v>525.21</v>
      </c>
      <c r="F13" s="173">
        <f t="shared" si="0"/>
        <v>12.59</v>
      </c>
      <c r="G13" s="173">
        <f t="shared" si="0"/>
        <v>0</v>
      </c>
      <c r="H13" s="173">
        <f t="shared" si="0"/>
        <v>0</v>
      </c>
      <c r="I13" s="173">
        <f t="shared" si="0"/>
        <v>405.90000000000003</v>
      </c>
      <c r="J13" s="173">
        <f t="shared" si="0"/>
        <v>101.2</v>
      </c>
      <c r="K13" s="173">
        <f t="shared" si="0"/>
        <v>318</v>
      </c>
      <c r="L13" s="173">
        <f t="shared" si="0"/>
        <v>0</v>
      </c>
      <c r="M13" s="173">
        <f t="shared" si="0"/>
        <v>330</v>
      </c>
      <c r="N13" s="173">
        <f t="shared" si="0"/>
        <v>0</v>
      </c>
      <c r="O13" s="173">
        <f t="shared" si="0"/>
        <v>0</v>
      </c>
      <c r="P13" s="173">
        <f t="shared" si="0"/>
        <v>0</v>
      </c>
      <c r="Q13" s="173">
        <f t="shared" si="0"/>
        <v>0</v>
      </c>
      <c r="R13" s="173">
        <f t="shared" si="0"/>
        <v>0</v>
      </c>
      <c r="S13" s="173">
        <f t="shared" si="0"/>
        <v>0</v>
      </c>
      <c r="T13" s="173">
        <f t="shared" si="0"/>
        <v>0</v>
      </c>
      <c r="U13" s="173">
        <f t="shared" si="0"/>
        <v>0</v>
      </c>
      <c r="V13" s="173">
        <f t="shared" si="0"/>
        <v>0</v>
      </c>
      <c r="W13" s="173">
        <f t="shared" si="0"/>
        <v>0</v>
      </c>
      <c r="X13" s="173">
        <f>SUM(E13:W13)</f>
        <v>1692.9</v>
      </c>
      <c r="Y13" s="174"/>
    </row>
    <row r="14" spans="1:26" s="158" customFormat="1" x14ac:dyDescent="0.25">
      <c r="A14" s="156">
        <v>45078</v>
      </c>
      <c r="B14" s="157" t="s">
        <v>85</v>
      </c>
      <c r="C14" s="158" t="s">
        <v>50</v>
      </c>
      <c r="D14" s="159"/>
      <c r="E14" s="160"/>
      <c r="F14" s="161"/>
      <c r="G14" s="160"/>
      <c r="H14" s="160"/>
      <c r="I14" s="160">
        <v>341.1</v>
      </c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2"/>
    </row>
    <row r="15" spans="1:26" s="158" customFormat="1" x14ac:dyDescent="0.25">
      <c r="A15" s="156">
        <v>45078</v>
      </c>
      <c r="B15" s="157" t="s">
        <v>85</v>
      </c>
      <c r="C15" s="158" t="s">
        <v>112</v>
      </c>
      <c r="D15" s="159"/>
      <c r="E15" s="160"/>
      <c r="F15" s="161"/>
      <c r="G15" s="160"/>
      <c r="H15" s="160"/>
      <c r="I15" s="160">
        <v>64.599999999999994</v>
      </c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2"/>
    </row>
    <row r="16" spans="1:26" s="158" customFormat="1" x14ac:dyDescent="0.25">
      <c r="A16" s="156">
        <v>45078</v>
      </c>
      <c r="B16" s="157" t="s">
        <v>85</v>
      </c>
      <c r="C16" s="158" t="s">
        <v>35</v>
      </c>
      <c r="D16" s="159"/>
      <c r="E16" s="160"/>
      <c r="F16" s="160"/>
      <c r="G16" s="160"/>
      <c r="H16" s="160"/>
      <c r="I16" s="160"/>
      <c r="J16" s="160">
        <v>101.4</v>
      </c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2"/>
    </row>
    <row r="17" spans="1:25" s="158" customFormat="1" x14ac:dyDescent="0.25">
      <c r="A17" s="156">
        <v>45056</v>
      </c>
      <c r="B17" s="157" t="s">
        <v>106</v>
      </c>
      <c r="C17" s="158" t="s">
        <v>113</v>
      </c>
      <c r="D17" s="159"/>
      <c r="E17" s="160">
        <v>304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2"/>
    </row>
    <row r="18" spans="1:25" s="158" customFormat="1" x14ac:dyDescent="0.25">
      <c r="A18" s="156">
        <v>45056</v>
      </c>
      <c r="B18" s="157">
        <v>757</v>
      </c>
      <c r="C18" s="158" t="s">
        <v>81</v>
      </c>
      <c r="D18" s="159"/>
      <c r="E18" s="160"/>
      <c r="F18" s="160"/>
      <c r="G18" s="160"/>
      <c r="H18" s="160"/>
      <c r="I18" s="160"/>
      <c r="J18" s="160"/>
      <c r="K18" s="160"/>
      <c r="L18" s="160"/>
      <c r="M18" s="160">
        <v>1450.75</v>
      </c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2"/>
    </row>
    <row r="19" spans="1:25" s="158" customFormat="1" x14ac:dyDescent="0.25">
      <c r="A19" s="156">
        <v>45056</v>
      </c>
      <c r="B19" s="157">
        <v>732</v>
      </c>
      <c r="C19" s="158" t="s">
        <v>81</v>
      </c>
      <c r="D19" s="159"/>
      <c r="E19" s="160"/>
      <c r="F19" s="160"/>
      <c r="G19" s="160"/>
      <c r="H19" s="160"/>
      <c r="I19" s="160"/>
      <c r="J19" s="160"/>
      <c r="K19" s="160"/>
      <c r="L19" s="160"/>
      <c r="M19" s="160">
        <v>660</v>
      </c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2"/>
    </row>
    <row r="20" spans="1:25" s="158" customFormat="1" x14ac:dyDescent="0.25">
      <c r="A20" s="156">
        <v>45056</v>
      </c>
      <c r="B20" s="157" t="s">
        <v>61</v>
      </c>
      <c r="C20" s="158" t="s">
        <v>111</v>
      </c>
      <c r="D20" s="159"/>
      <c r="E20" s="160"/>
      <c r="F20" s="160">
        <v>52.26</v>
      </c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2"/>
    </row>
    <row r="21" spans="1:25" s="158" customFormat="1" x14ac:dyDescent="0.25">
      <c r="A21" s="156">
        <v>45062</v>
      </c>
      <c r="B21" s="157" t="s">
        <v>96</v>
      </c>
      <c r="C21" s="158" t="s">
        <v>77</v>
      </c>
      <c r="D21" s="159"/>
      <c r="E21" s="160"/>
      <c r="F21" s="161">
        <v>72.97</v>
      </c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2"/>
    </row>
    <row r="22" spans="1:25" s="171" customFormat="1" x14ac:dyDescent="0.25">
      <c r="A22" s="169" t="s">
        <v>8</v>
      </c>
      <c r="B22" s="170"/>
      <c r="D22" s="172"/>
      <c r="E22" s="173">
        <f t="shared" ref="E22:W22" si="1">SUM(E14:E21)</f>
        <v>304</v>
      </c>
      <c r="F22" s="173">
        <f t="shared" si="1"/>
        <v>125.22999999999999</v>
      </c>
      <c r="G22" s="173">
        <f t="shared" si="1"/>
        <v>0</v>
      </c>
      <c r="H22" s="173">
        <f t="shared" si="1"/>
        <v>0</v>
      </c>
      <c r="I22" s="173">
        <f t="shared" si="1"/>
        <v>405.70000000000005</v>
      </c>
      <c r="J22" s="173">
        <f t="shared" si="1"/>
        <v>101.4</v>
      </c>
      <c r="K22" s="173">
        <f t="shared" si="1"/>
        <v>0</v>
      </c>
      <c r="L22" s="173">
        <f t="shared" si="1"/>
        <v>0</v>
      </c>
      <c r="M22" s="173">
        <f t="shared" si="1"/>
        <v>2110.75</v>
      </c>
      <c r="N22" s="173">
        <f t="shared" si="1"/>
        <v>0</v>
      </c>
      <c r="O22" s="173">
        <f t="shared" si="1"/>
        <v>0</v>
      </c>
      <c r="P22" s="173">
        <f t="shared" si="1"/>
        <v>0</v>
      </c>
      <c r="Q22" s="173">
        <f t="shared" si="1"/>
        <v>0</v>
      </c>
      <c r="R22" s="173">
        <f t="shared" si="1"/>
        <v>0</v>
      </c>
      <c r="S22" s="173">
        <f t="shared" si="1"/>
        <v>0</v>
      </c>
      <c r="T22" s="173">
        <f t="shared" si="1"/>
        <v>0</v>
      </c>
      <c r="U22" s="173">
        <f t="shared" si="1"/>
        <v>0</v>
      </c>
      <c r="V22" s="173">
        <f t="shared" si="1"/>
        <v>0</v>
      </c>
      <c r="W22" s="173">
        <f t="shared" si="1"/>
        <v>0</v>
      </c>
      <c r="X22" s="173">
        <f>SUM(E22:W22)</f>
        <v>3047.08</v>
      </c>
      <c r="Y22" s="176"/>
    </row>
    <row r="23" spans="1:25" s="171" customFormat="1" x14ac:dyDescent="0.25">
      <c r="A23" s="169"/>
      <c r="B23" s="170"/>
      <c r="D23" s="172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6"/>
    </row>
    <row r="24" spans="1:25" s="171" customFormat="1" x14ac:dyDescent="0.25">
      <c r="A24" s="177" t="s">
        <v>9</v>
      </c>
      <c r="B24" s="170"/>
      <c r="D24" s="172"/>
      <c r="E24" s="178">
        <f t="shared" ref="E24:X24" si="2">SUM(E22,E13)</f>
        <v>829.21</v>
      </c>
      <c r="F24" s="178">
        <f t="shared" si="2"/>
        <v>137.82</v>
      </c>
      <c r="G24" s="178">
        <f t="shared" si="2"/>
        <v>0</v>
      </c>
      <c r="H24" s="178">
        <f t="shared" si="2"/>
        <v>0</v>
      </c>
      <c r="I24" s="178">
        <f t="shared" si="2"/>
        <v>811.60000000000014</v>
      </c>
      <c r="J24" s="178">
        <f t="shared" si="2"/>
        <v>202.60000000000002</v>
      </c>
      <c r="K24" s="178">
        <f t="shared" si="2"/>
        <v>318</v>
      </c>
      <c r="L24" s="178">
        <f t="shared" si="2"/>
        <v>0</v>
      </c>
      <c r="M24" s="178">
        <f t="shared" si="2"/>
        <v>2440.75</v>
      </c>
      <c r="N24" s="178">
        <f t="shared" si="2"/>
        <v>0</v>
      </c>
      <c r="O24" s="178">
        <f t="shared" si="2"/>
        <v>0</v>
      </c>
      <c r="P24" s="178">
        <f t="shared" si="2"/>
        <v>0</v>
      </c>
      <c r="Q24" s="178">
        <f t="shared" si="2"/>
        <v>0</v>
      </c>
      <c r="R24" s="178">
        <f t="shared" si="2"/>
        <v>0</v>
      </c>
      <c r="S24" s="178">
        <f t="shared" si="2"/>
        <v>0</v>
      </c>
      <c r="T24" s="178">
        <f t="shared" si="2"/>
        <v>0</v>
      </c>
      <c r="U24" s="178">
        <f t="shared" si="2"/>
        <v>0</v>
      </c>
      <c r="V24" s="178">
        <f t="shared" si="2"/>
        <v>0</v>
      </c>
      <c r="W24" s="178">
        <f t="shared" si="2"/>
        <v>0</v>
      </c>
      <c r="X24" s="178">
        <f t="shared" si="2"/>
        <v>4739.9799999999996</v>
      </c>
      <c r="Y24" s="179"/>
    </row>
    <row r="25" spans="1:25" s="158" customFormat="1" x14ac:dyDescent="0.25">
      <c r="A25" s="156">
        <v>45107</v>
      </c>
      <c r="B25" s="157" t="s">
        <v>85</v>
      </c>
      <c r="C25" s="158" t="s">
        <v>50</v>
      </c>
      <c r="D25" s="164"/>
      <c r="E25" s="160"/>
      <c r="F25" s="161"/>
      <c r="G25" s="160"/>
      <c r="H25" s="160"/>
      <c r="I25" s="165">
        <v>341.1</v>
      </c>
      <c r="J25" s="165"/>
      <c r="K25" s="165"/>
      <c r="L25" s="165"/>
      <c r="M25" s="165"/>
      <c r="N25" s="165"/>
      <c r="O25" s="165"/>
      <c r="P25" s="165"/>
      <c r="Q25" s="165"/>
      <c r="S25" s="165"/>
      <c r="T25" s="165"/>
      <c r="U25" s="165"/>
      <c r="V25" s="165"/>
      <c r="W25" s="165"/>
      <c r="X25" s="167"/>
      <c r="Y25" s="162"/>
    </row>
    <row r="26" spans="1:25" s="158" customFormat="1" x14ac:dyDescent="0.25">
      <c r="A26" s="156">
        <v>45107</v>
      </c>
      <c r="B26" s="157" t="s">
        <v>85</v>
      </c>
      <c r="C26" s="158" t="s">
        <v>112</v>
      </c>
      <c r="D26" s="164"/>
      <c r="E26" s="160"/>
      <c r="F26" s="161"/>
      <c r="G26" s="160"/>
      <c r="H26" s="160"/>
      <c r="I26" s="165">
        <v>25.92</v>
      </c>
      <c r="J26" s="165"/>
      <c r="K26" s="165"/>
      <c r="L26" s="165"/>
      <c r="M26" s="165"/>
      <c r="N26" s="165"/>
      <c r="O26" s="165"/>
      <c r="P26" s="165"/>
      <c r="Q26" s="165"/>
      <c r="S26" s="165"/>
      <c r="T26" s="165"/>
      <c r="U26" s="165"/>
      <c r="V26" s="165"/>
      <c r="W26" s="165"/>
      <c r="X26" s="167"/>
      <c r="Y26" s="162"/>
    </row>
    <row r="27" spans="1:25" s="158" customFormat="1" x14ac:dyDescent="0.25">
      <c r="A27" s="156">
        <v>45107</v>
      </c>
      <c r="B27" s="157" t="s">
        <v>85</v>
      </c>
      <c r="C27" s="158" t="s">
        <v>35</v>
      </c>
      <c r="D27" s="157"/>
      <c r="E27" s="165"/>
      <c r="F27" s="161"/>
      <c r="H27" s="167"/>
      <c r="I27" s="167"/>
      <c r="J27" s="167">
        <v>91.6</v>
      </c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2"/>
    </row>
    <row r="28" spans="1:25" s="158" customFormat="1" x14ac:dyDescent="0.25">
      <c r="A28" s="163">
        <v>45078</v>
      </c>
      <c r="B28" s="157">
        <v>758</v>
      </c>
      <c r="C28" s="158" t="s">
        <v>81</v>
      </c>
      <c r="D28" s="157"/>
      <c r="E28" s="165"/>
      <c r="F28" s="161"/>
      <c r="G28" s="165"/>
      <c r="H28" s="167"/>
      <c r="I28" s="167"/>
      <c r="J28" s="167"/>
      <c r="K28" s="167"/>
      <c r="L28" s="167"/>
      <c r="M28" s="167">
        <v>215</v>
      </c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2"/>
    </row>
    <row r="29" spans="1:25" s="158" customFormat="1" x14ac:dyDescent="0.25">
      <c r="A29" s="163">
        <v>45078</v>
      </c>
      <c r="B29" s="157" t="s">
        <v>106</v>
      </c>
      <c r="C29" s="158" t="s">
        <v>113</v>
      </c>
      <c r="D29" s="157"/>
      <c r="E29" s="165">
        <v>304</v>
      </c>
      <c r="F29" s="161"/>
      <c r="G29" s="165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2"/>
    </row>
    <row r="30" spans="1:25" s="158" customFormat="1" x14ac:dyDescent="0.25">
      <c r="A30" s="163">
        <v>45078</v>
      </c>
      <c r="B30" s="180" t="s">
        <v>114</v>
      </c>
      <c r="C30" s="158" t="s">
        <v>109</v>
      </c>
      <c r="D30" s="157"/>
      <c r="E30" s="165"/>
      <c r="F30" s="161"/>
      <c r="G30" s="165"/>
      <c r="H30" s="167"/>
      <c r="I30" s="167"/>
      <c r="J30" s="167"/>
      <c r="K30" s="167">
        <v>33.4</v>
      </c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2"/>
    </row>
    <row r="31" spans="1:25" s="158" customFormat="1" x14ac:dyDescent="0.25">
      <c r="A31" s="163">
        <v>45089</v>
      </c>
      <c r="B31" s="180" t="s">
        <v>61</v>
      </c>
      <c r="C31" s="158" t="s">
        <v>111</v>
      </c>
      <c r="D31" s="157"/>
      <c r="E31" s="165">
        <v>52.26</v>
      </c>
      <c r="F31" s="161"/>
      <c r="G31" s="165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2"/>
    </row>
    <row r="32" spans="1:25" s="158" customFormat="1" x14ac:dyDescent="0.25">
      <c r="A32" s="163">
        <v>45097</v>
      </c>
      <c r="B32" s="157">
        <v>785</v>
      </c>
      <c r="C32" s="158" t="s">
        <v>81</v>
      </c>
      <c r="D32" s="157"/>
      <c r="E32" s="165"/>
      <c r="F32" s="161"/>
      <c r="G32" s="165"/>
      <c r="H32" s="167"/>
      <c r="I32" s="167"/>
      <c r="J32" s="167"/>
      <c r="K32" s="167"/>
      <c r="L32" s="167"/>
      <c r="M32" s="167">
        <v>660</v>
      </c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2"/>
    </row>
    <row r="33" spans="1:25" s="158" customFormat="1" x14ac:dyDescent="0.25">
      <c r="A33" s="163">
        <v>45098</v>
      </c>
      <c r="B33" s="157" t="s">
        <v>61</v>
      </c>
      <c r="C33" s="158" t="s">
        <v>69</v>
      </c>
      <c r="D33" s="157"/>
      <c r="E33" s="165">
        <v>242.14</v>
      </c>
      <c r="F33" s="161"/>
      <c r="G33" s="165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2"/>
    </row>
    <row r="34" spans="1:25" s="158" customFormat="1" x14ac:dyDescent="0.25">
      <c r="A34" s="163">
        <v>45106</v>
      </c>
      <c r="B34" s="180" t="s">
        <v>116</v>
      </c>
      <c r="C34" s="158" t="s">
        <v>115</v>
      </c>
      <c r="D34" s="157"/>
      <c r="E34" s="165">
        <v>272</v>
      </c>
      <c r="F34" s="161"/>
      <c r="G34" s="165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2"/>
    </row>
    <row r="35" spans="1:25" s="158" customFormat="1" ht="11.25" customHeight="1" x14ac:dyDescent="0.25">
      <c r="A35" s="163">
        <v>45107</v>
      </c>
      <c r="B35" s="180" t="s">
        <v>117</v>
      </c>
      <c r="C35" s="158" t="s">
        <v>79</v>
      </c>
      <c r="D35" s="157"/>
      <c r="E35" s="181"/>
      <c r="F35" s="161"/>
      <c r="H35" s="167"/>
      <c r="I35" s="167"/>
      <c r="J35" s="167"/>
      <c r="K35" s="167">
        <v>18</v>
      </c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2"/>
    </row>
    <row r="36" spans="1:25" s="171" customFormat="1" x14ac:dyDescent="0.25">
      <c r="A36" s="169" t="s">
        <v>10</v>
      </c>
      <c r="B36" s="170"/>
      <c r="D36" s="172"/>
      <c r="E36" s="173">
        <f t="shared" ref="E36:W36" si="3">SUM(E25:E35)</f>
        <v>870.4</v>
      </c>
      <c r="F36" s="173">
        <f t="shared" si="3"/>
        <v>0</v>
      </c>
      <c r="G36" s="173">
        <f t="shared" si="3"/>
        <v>0</v>
      </c>
      <c r="H36" s="173">
        <f t="shared" si="3"/>
        <v>0</v>
      </c>
      <c r="I36" s="173">
        <f t="shared" si="3"/>
        <v>367.02000000000004</v>
      </c>
      <c r="J36" s="173">
        <f t="shared" si="3"/>
        <v>91.6</v>
      </c>
      <c r="K36" s="173">
        <f t="shared" si="3"/>
        <v>51.4</v>
      </c>
      <c r="L36" s="173">
        <f t="shared" si="3"/>
        <v>0</v>
      </c>
      <c r="M36" s="173">
        <f t="shared" si="3"/>
        <v>875</v>
      </c>
      <c r="N36" s="173">
        <f t="shared" si="3"/>
        <v>0</v>
      </c>
      <c r="O36" s="173">
        <f t="shared" si="3"/>
        <v>0</v>
      </c>
      <c r="P36" s="173">
        <f t="shared" si="3"/>
        <v>0</v>
      </c>
      <c r="Q36" s="173">
        <f t="shared" si="3"/>
        <v>0</v>
      </c>
      <c r="R36" s="173">
        <f t="shared" si="3"/>
        <v>0</v>
      </c>
      <c r="S36" s="173">
        <f t="shared" si="3"/>
        <v>0</v>
      </c>
      <c r="T36" s="173">
        <f t="shared" si="3"/>
        <v>0</v>
      </c>
      <c r="U36" s="173">
        <f t="shared" si="3"/>
        <v>0</v>
      </c>
      <c r="V36" s="173">
        <f t="shared" si="3"/>
        <v>0</v>
      </c>
      <c r="W36" s="173">
        <f t="shared" si="3"/>
        <v>0</v>
      </c>
      <c r="X36" s="173">
        <f>SUM(E36:W36)</f>
        <v>2255.42</v>
      </c>
      <c r="Y36" s="176"/>
    </row>
    <row r="37" spans="1:25" s="171" customFormat="1" x14ac:dyDescent="0.25">
      <c r="A37" s="177"/>
      <c r="B37" s="170"/>
      <c r="D37" s="172"/>
      <c r="E37" s="178"/>
      <c r="F37" s="161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82"/>
      <c r="V37" s="182"/>
      <c r="W37" s="182"/>
      <c r="X37" s="183"/>
      <c r="Y37" s="176"/>
    </row>
    <row r="38" spans="1:25" s="171" customFormat="1" x14ac:dyDescent="0.25">
      <c r="A38" s="177" t="s">
        <v>9</v>
      </c>
      <c r="B38" s="170"/>
      <c r="D38" s="172"/>
      <c r="E38" s="178">
        <f t="shared" ref="E38:X38" si="4">SUM(E36,E24)</f>
        <v>1699.6100000000001</v>
      </c>
      <c r="F38" s="178">
        <f t="shared" si="4"/>
        <v>137.82</v>
      </c>
      <c r="G38" s="178">
        <f t="shared" si="4"/>
        <v>0</v>
      </c>
      <c r="H38" s="178">
        <f t="shared" si="4"/>
        <v>0</v>
      </c>
      <c r="I38" s="178">
        <f t="shared" si="4"/>
        <v>1178.6200000000001</v>
      </c>
      <c r="J38" s="178">
        <f t="shared" si="4"/>
        <v>294.20000000000005</v>
      </c>
      <c r="K38" s="178">
        <f t="shared" si="4"/>
        <v>369.4</v>
      </c>
      <c r="L38" s="178">
        <f t="shared" si="4"/>
        <v>0</v>
      </c>
      <c r="M38" s="178">
        <f t="shared" si="4"/>
        <v>3315.75</v>
      </c>
      <c r="N38" s="178">
        <f t="shared" si="4"/>
        <v>0</v>
      </c>
      <c r="O38" s="178">
        <f t="shared" si="4"/>
        <v>0</v>
      </c>
      <c r="P38" s="178">
        <f t="shared" si="4"/>
        <v>0</v>
      </c>
      <c r="Q38" s="178">
        <f t="shared" si="4"/>
        <v>0</v>
      </c>
      <c r="R38" s="178">
        <f t="shared" si="4"/>
        <v>0</v>
      </c>
      <c r="S38" s="178">
        <f t="shared" si="4"/>
        <v>0</v>
      </c>
      <c r="T38" s="178">
        <f t="shared" si="4"/>
        <v>0</v>
      </c>
      <c r="U38" s="178">
        <f t="shared" si="4"/>
        <v>0</v>
      </c>
      <c r="V38" s="178">
        <f t="shared" si="4"/>
        <v>0</v>
      </c>
      <c r="W38" s="178">
        <f t="shared" si="4"/>
        <v>0</v>
      </c>
      <c r="X38" s="178">
        <f t="shared" si="4"/>
        <v>6995.4</v>
      </c>
      <c r="Y38" s="176"/>
    </row>
    <row r="39" spans="1:25" s="158" customFormat="1" x14ac:dyDescent="0.25">
      <c r="A39" s="163">
        <v>45138</v>
      </c>
      <c r="B39" s="157" t="s">
        <v>85</v>
      </c>
      <c r="C39" s="158" t="s">
        <v>50</v>
      </c>
      <c r="D39" s="164"/>
      <c r="E39" s="160"/>
      <c r="F39" s="161"/>
      <c r="G39" s="160"/>
      <c r="H39" s="160"/>
      <c r="I39" s="165">
        <v>340.9</v>
      </c>
      <c r="J39" s="165"/>
      <c r="K39" s="165"/>
      <c r="L39" s="165"/>
      <c r="M39" s="165"/>
      <c r="N39" s="165"/>
      <c r="O39" s="165"/>
      <c r="P39" s="165"/>
      <c r="Q39" s="165"/>
      <c r="S39" s="165"/>
      <c r="T39" s="165"/>
      <c r="U39" s="165"/>
      <c r="V39" s="165"/>
      <c r="W39" s="165"/>
      <c r="X39" s="167"/>
      <c r="Y39" s="162"/>
    </row>
    <row r="40" spans="1:25" s="158" customFormat="1" ht="13.5" customHeight="1" x14ac:dyDescent="0.25">
      <c r="A40" s="163">
        <v>45138</v>
      </c>
      <c r="B40" s="157" t="s">
        <v>85</v>
      </c>
      <c r="C40" s="158" t="s">
        <v>35</v>
      </c>
      <c r="D40" s="159"/>
      <c r="E40" s="160"/>
      <c r="F40" s="161"/>
      <c r="G40" s="160"/>
      <c r="H40" s="160"/>
      <c r="I40" s="165"/>
      <c r="J40" s="165">
        <v>101.6</v>
      </c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7"/>
    </row>
    <row r="41" spans="1:25" s="158" customFormat="1" x14ac:dyDescent="0.25">
      <c r="A41" s="163">
        <v>45138</v>
      </c>
      <c r="B41" s="157" t="s">
        <v>85</v>
      </c>
      <c r="C41" s="158" t="s">
        <v>112</v>
      </c>
      <c r="D41" s="164"/>
      <c r="E41" s="160"/>
      <c r="F41" s="161"/>
      <c r="G41" s="160"/>
      <c r="H41" s="160"/>
      <c r="I41" s="165">
        <v>64.599999999999994</v>
      </c>
      <c r="J41" s="165"/>
      <c r="K41" s="165"/>
      <c r="L41" s="165"/>
      <c r="M41" s="165"/>
      <c r="N41" s="165"/>
      <c r="O41" s="165"/>
      <c r="P41" s="165"/>
      <c r="Q41" s="165"/>
      <c r="S41" s="165"/>
      <c r="T41" s="165"/>
      <c r="U41" s="165"/>
      <c r="V41" s="165"/>
      <c r="W41" s="165"/>
      <c r="X41" s="167"/>
      <c r="Y41" s="162"/>
    </row>
    <row r="42" spans="1:25" s="158" customFormat="1" ht="13.5" customHeight="1" x14ac:dyDescent="0.25">
      <c r="A42" s="163">
        <v>45113</v>
      </c>
      <c r="B42" s="157" t="s">
        <v>127</v>
      </c>
      <c r="C42" s="158" t="s">
        <v>126</v>
      </c>
      <c r="D42" s="159"/>
      <c r="E42" s="160"/>
      <c r="F42" s="161"/>
      <c r="G42" s="160"/>
      <c r="H42" s="160"/>
      <c r="I42" s="165"/>
      <c r="J42" s="165"/>
      <c r="K42" s="160"/>
      <c r="L42" s="160"/>
      <c r="M42" s="160"/>
      <c r="N42" s="160">
        <v>1346.09</v>
      </c>
      <c r="O42" s="160"/>
      <c r="P42" s="160"/>
      <c r="Q42" s="160"/>
      <c r="R42" s="160"/>
      <c r="S42" s="160"/>
      <c r="T42" s="160"/>
      <c r="U42" s="160"/>
      <c r="V42" s="160"/>
      <c r="W42" s="160"/>
      <c r="X42" s="167"/>
    </row>
    <row r="43" spans="1:25" s="158" customFormat="1" x14ac:dyDescent="0.25">
      <c r="A43" s="163">
        <v>45113</v>
      </c>
      <c r="B43" s="157" t="s">
        <v>128</v>
      </c>
      <c r="C43" s="158" t="s">
        <v>126</v>
      </c>
      <c r="D43" s="159"/>
      <c r="E43" s="160"/>
      <c r="F43" s="161"/>
      <c r="G43" s="160"/>
      <c r="H43" s="160"/>
      <c r="I43" s="160"/>
      <c r="J43" s="160"/>
      <c r="K43" s="160"/>
      <c r="L43" s="160"/>
      <c r="M43" s="160">
        <v>437.16</v>
      </c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7"/>
      <c r="Y43" s="162"/>
    </row>
    <row r="44" spans="1:25" s="158" customFormat="1" x14ac:dyDescent="0.25">
      <c r="A44" s="163">
        <v>45113</v>
      </c>
      <c r="B44" s="157" t="s">
        <v>128</v>
      </c>
      <c r="C44" s="158" t="s">
        <v>115</v>
      </c>
      <c r="D44" s="159"/>
      <c r="E44" s="160"/>
      <c r="F44" s="161"/>
      <c r="G44" s="160"/>
      <c r="H44" s="160"/>
      <c r="I44" s="160"/>
      <c r="J44" s="160"/>
      <c r="K44" s="160"/>
      <c r="L44" s="160"/>
      <c r="M44" s="160">
        <v>284.2</v>
      </c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7"/>
      <c r="Y44" s="162"/>
    </row>
    <row r="45" spans="1:25" s="158" customFormat="1" x14ac:dyDescent="0.25">
      <c r="A45" s="163">
        <v>45113</v>
      </c>
      <c r="B45" s="157" t="s">
        <v>130</v>
      </c>
      <c r="C45" s="158" t="s">
        <v>129</v>
      </c>
      <c r="D45" s="159"/>
      <c r="E45" s="160"/>
      <c r="F45" s="161"/>
      <c r="G45" s="160"/>
      <c r="H45" s="160"/>
      <c r="I45" s="160"/>
      <c r="J45" s="160"/>
      <c r="K45" s="160">
        <v>75</v>
      </c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7"/>
      <c r="Y45" s="162"/>
    </row>
    <row r="46" spans="1:25" s="158" customFormat="1" x14ac:dyDescent="0.25">
      <c r="A46" s="163">
        <v>45113</v>
      </c>
      <c r="B46" s="157" t="s">
        <v>106</v>
      </c>
      <c r="C46" s="158" t="s">
        <v>113</v>
      </c>
      <c r="D46" s="159"/>
      <c r="E46" s="160">
        <v>342</v>
      </c>
      <c r="F46" s="161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7"/>
      <c r="Y46" s="162"/>
    </row>
    <row r="47" spans="1:25" s="158" customFormat="1" x14ac:dyDescent="0.25">
      <c r="A47" s="163">
        <v>45117</v>
      </c>
      <c r="B47" s="180" t="s">
        <v>61</v>
      </c>
      <c r="C47" s="158" t="s">
        <v>111</v>
      </c>
      <c r="D47" s="157"/>
      <c r="E47" s="165">
        <v>52.26</v>
      </c>
      <c r="F47" s="161"/>
      <c r="G47" s="165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2"/>
    </row>
    <row r="48" spans="1:25" s="158" customFormat="1" x14ac:dyDescent="0.25">
      <c r="A48" s="163">
        <v>45127</v>
      </c>
      <c r="B48" s="157" t="s">
        <v>132</v>
      </c>
      <c r="C48" s="158" t="s">
        <v>126</v>
      </c>
      <c r="D48" s="159"/>
      <c r="E48" s="160"/>
      <c r="F48" s="161"/>
      <c r="G48" s="160"/>
      <c r="H48" s="160"/>
      <c r="I48" s="160"/>
      <c r="J48" s="160"/>
      <c r="K48" s="160">
        <v>396</v>
      </c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7"/>
      <c r="Y48" s="162"/>
    </row>
    <row r="49" spans="1:25" s="158" customFormat="1" x14ac:dyDescent="0.25">
      <c r="A49" s="163">
        <v>45127</v>
      </c>
      <c r="B49" s="157" t="s">
        <v>131</v>
      </c>
      <c r="C49" s="158" t="s">
        <v>84</v>
      </c>
      <c r="D49" s="159"/>
      <c r="E49" s="160"/>
      <c r="F49" s="161">
        <v>200</v>
      </c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7"/>
      <c r="Y49" s="162"/>
    </row>
    <row r="50" spans="1:25" s="158" customFormat="1" x14ac:dyDescent="0.25">
      <c r="A50" s="163">
        <v>45127</v>
      </c>
      <c r="B50" s="157" t="s">
        <v>0</v>
      </c>
      <c r="C50" s="158" t="s">
        <v>81</v>
      </c>
      <c r="D50" s="159"/>
      <c r="E50" s="160"/>
      <c r="F50" s="161"/>
      <c r="G50" s="160"/>
      <c r="H50" s="160"/>
      <c r="I50" s="160"/>
      <c r="J50" s="160"/>
      <c r="K50" s="160"/>
      <c r="L50" s="160"/>
      <c r="M50" s="160">
        <v>330</v>
      </c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7"/>
      <c r="Y50" s="162"/>
    </row>
    <row r="51" spans="1:25" s="158" customFormat="1" x14ac:dyDescent="0.25">
      <c r="A51" s="163">
        <v>45138</v>
      </c>
      <c r="B51" s="157" t="s">
        <v>4</v>
      </c>
      <c r="C51" s="158" t="s">
        <v>133</v>
      </c>
      <c r="D51" s="159"/>
      <c r="E51" s="160"/>
      <c r="F51" s="161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>
        <v>1024.43</v>
      </c>
      <c r="S51" s="160"/>
      <c r="T51" s="160"/>
      <c r="U51" s="160"/>
      <c r="V51" s="160"/>
      <c r="W51" s="160"/>
      <c r="X51" s="167"/>
      <c r="Y51" s="162"/>
    </row>
    <row r="52" spans="1:25" s="158" customFormat="1" x14ac:dyDescent="0.25">
      <c r="A52" s="163">
        <v>45138</v>
      </c>
      <c r="B52" s="157" t="s">
        <v>106</v>
      </c>
      <c r="C52" s="158" t="s">
        <v>113</v>
      </c>
      <c r="D52" s="159"/>
      <c r="E52" s="160">
        <v>304</v>
      </c>
      <c r="F52" s="161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7"/>
      <c r="Y52" s="162"/>
    </row>
    <row r="53" spans="1:25" s="158" customFormat="1" x14ac:dyDescent="0.25">
      <c r="A53" s="163"/>
      <c r="B53" s="157"/>
      <c r="D53" s="159"/>
      <c r="E53" s="160"/>
      <c r="F53" s="161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7"/>
      <c r="Y53" s="162"/>
    </row>
    <row r="54" spans="1:25" s="171" customFormat="1" x14ac:dyDescent="0.25">
      <c r="A54" s="169" t="s">
        <v>11</v>
      </c>
      <c r="B54" s="170"/>
      <c r="D54" s="184"/>
      <c r="E54" s="173">
        <f>SUM(E39:E53)</f>
        <v>698.26</v>
      </c>
      <c r="F54" s="173">
        <f t="shared" ref="F54:W54" si="5">SUM(F39:F53)</f>
        <v>200</v>
      </c>
      <c r="G54" s="173">
        <f t="shared" si="5"/>
        <v>0</v>
      </c>
      <c r="H54" s="173">
        <f t="shared" si="5"/>
        <v>0</v>
      </c>
      <c r="I54" s="173">
        <f t="shared" si="5"/>
        <v>405.5</v>
      </c>
      <c r="J54" s="173">
        <f t="shared" si="5"/>
        <v>101.6</v>
      </c>
      <c r="K54" s="173">
        <f t="shared" si="5"/>
        <v>471</v>
      </c>
      <c r="L54" s="173">
        <f t="shared" si="5"/>
        <v>0</v>
      </c>
      <c r="M54" s="173">
        <f t="shared" si="5"/>
        <v>1051.3600000000001</v>
      </c>
      <c r="N54" s="173">
        <f t="shared" si="5"/>
        <v>1346.09</v>
      </c>
      <c r="O54" s="173">
        <f t="shared" si="5"/>
        <v>0</v>
      </c>
      <c r="P54" s="173">
        <f t="shared" si="5"/>
        <v>0</v>
      </c>
      <c r="Q54" s="173">
        <f t="shared" si="5"/>
        <v>0</v>
      </c>
      <c r="R54" s="173">
        <f t="shared" si="5"/>
        <v>1024.43</v>
      </c>
      <c r="S54" s="173">
        <f t="shared" si="5"/>
        <v>0</v>
      </c>
      <c r="T54" s="173">
        <f t="shared" si="5"/>
        <v>0</v>
      </c>
      <c r="U54" s="173">
        <f t="shared" si="5"/>
        <v>0</v>
      </c>
      <c r="V54" s="173">
        <f t="shared" si="5"/>
        <v>0</v>
      </c>
      <c r="W54" s="173">
        <f t="shared" si="5"/>
        <v>0</v>
      </c>
      <c r="X54" s="173">
        <f>SUM(E54:W54)</f>
        <v>5298.2400000000007</v>
      </c>
      <c r="Y54" s="179"/>
    </row>
    <row r="55" spans="1:25" s="171" customFormat="1" x14ac:dyDescent="0.25">
      <c r="A55" s="177"/>
      <c r="B55" s="170"/>
      <c r="D55" s="184"/>
      <c r="E55" s="178"/>
      <c r="F55" s="161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82"/>
      <c r="V55" s="182"/>
      <c r="W55" s="182"/>
      <c r="X55" s="183"/>
      <c r="Y55" s="179"/>
    </row>
    <row r="56" spans="1:25" s="171" customFormat="1" x14ac:dyDescent="0.25">
      <c r="A56" s="177" t="s">
        <v>9</v>
      </c>
      <c r="B56" s="170"/>
      <c r="D56" s="184"/>
      <c r="E56" s="178">
        <f>SUM(E54,E38)</f>
        <v>2397.87</v>
      </c>
      <c r="F56" s="178">
        <f t="shared" ref="F56:W56" si="6">SUM(F54,F38)</f>
        <v>337.82</v>
      </c>
      <c r="G56" s="178">
        <f t="shared" si="6"/>
        <v>0</v>
      </c>
      <c r="H56" s="178">
        <f t="shared" si="6"/>
        <v>0</v>
      </c>
      <c r="I56" s="178">
        <f t="shared" si="6"/>
        <v>1584.1200000000001</v>
      </c>
      <c r="J56" s="178">
        <f t="shared" si="6"/>
        <v>395.80000000000007</v>
      </c>
      <c r="K56" s="178">
        <f t="shared" si="6"/>
        <v>840.4</v>
      </c>
      <c r="L56" s="178">
        <f t="shared" si="6"/>
        <v>0</v>
      </c>
      <c r="M56" s="178">
        <f t="shared" si="6"/>
        <v>4367.1100000000006</v>
      </c>
      <c r="N56" s="178">
        <f t="shared" si="6"/>
        <v>1346.09</v>
      </c>
      <c r="O56" s="178">
        <f t="shared" si="6"/>
        <v>0</v>
      </c>
      <c r="P56" s="178">
        <f t="shared" si="6"/>
        <v>0</v>
      </c>
      <c r="Q56" s="178">
        <f t="shared" si="6"/>
        <v>0</v>
      </c>
      <c r="R56" s="178">
        <f t="shared" si="6"/>
        <v>1024.43</v>
      </c>
      <c r="S56" s="178">
        <f t="shared" si="6"/>
        <v>0</v>
      </c>
      <c r="T56" s="178">
        <f t="shared" si="6"/>
        <v>0</v>
      </c>
      <c r="U56" s="178">
        <f t="shared" si="6"/>
        <v>0</v>
      </c>
      <c r="V56" s="178">
        <f t="shared" si="6"/>
        <v>0</v>
      </c>
      <c r="W56" s="178">
        <f t="shared" si="6"/>
        <v>0</v>
      </c>
      <c r="X56" s="178">
        <f>SUM(X54,X38)</f>
        <v>12293.64</v>
      </c>
      <c r="Y56" s="179"/>
    </row>
    <row r="57" spans="1:25" s="158" customFormat="1" x14ac:dyDescent="0.25">
      <c r="A57" s="163">
        <v>45167</v>
      </c>
      <c r="B57" s="157" t="s">
        <v>85</v>
      </c>
      <c r="C57" s="158" t="s">
        <v>50</v>
      </c>
      <c r="D57" s="164"/>
      <c r="E57" s="160"/>
      <c r="F57" s="161"/>
      <c r="G57" s="160"/>
      <c r="H57" s="160"/>
      <c r="I57" s="165">
        <v>341.1</v>
      </c>
      <c r="J57" s="165"/>
      <c r="K57" s="165"/>
      <c r="L57" s="165"/>
      <c r="M57" s="165"/>
      <c r="N57" s="165"/>
      <c r="O57" s="165"/>
      <c r="P57" s="165"/>
      <c r="Q57" s="165"/>
      <c r="S57" s="165"/>
      <c r="T57" s="165"/>
      <c r="U57" s="165"/>
      <c r="V57" s="165"/>
      <c r="W57" s="165"/>
      <c r="X57" s="167"/>
      <c r="Y57" s="162"/>
    </row>
    <row r="58" spans="1:25" s="158" customFormat="1" ht="13.5" customHeight="1" x14ac:dyDescent="0.25">
      <c r="A58" s="163">
        <v>45167</v>
      </c>
      <c r="B58" s="157" t="s">
        <v>85</v>
      </c>
      <c r="C58" s="158" t="s">
        <v>35</v>
      </c>
      <c r="D58" s="159"/>
      <c r="E58" s="160"/>
      <c r="F58" s="161"/>
      <c r="G58" s="160"/>
      <c r="H58" s="160"/>
      <c r="I58" s="165"/>
      <c r="J58" s="165">
        <v>101.4</v>
      </c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7"/>
    </row>
    <row r="59" spans="1:25" s="158" customFormat="1" x14ac:dyDescent="0.25">
      <c r="A59" s="163">
        <v>45167</v>
      </c>
      <c r="B59" s="157" t="s">
        <v>85</v>
      </c>
      <c r="C59" s="158" t="s">
        <v>112</v>
      </c>
      <c r="D59" s="164"/>
      <c r="E59" s="160"/>
      <c r="F59" s="161"/>
      <c r="G59" s="160"/>
      <c r="H59" s="160"/>
      <c r="I59" s="165">
        <v>64.599999999999994</v>
      </c>
      <c r="J59" s="165"/>
      <c r="K59" s="165"/>
      <c r="L59" s="165"/>
      <c r="M59" s="165"/>
      <c r="N59" s="165"/>
      <c r="O59" s="165"/>
      <c r="P59" s="165"/>
      <c r="Q59" s="165"/>
      <c r="S59" s="165"/>
      <c r="T59" s="165"/>
      <c r="U59" s="165"/>
      <c r="V59" s="165"/>
      <c r="W59" s="165"/>
      <c r="X59" s="167"/>
      <c r="Y59" s="162"/>
    </row>
    <row r="60" spans="1:25" s="158" customFormat="1" x14ac:dyDescent="0.25">
      <c r="A60" s="163">
        <v>45148</v>
      </c>
      <c r="B60" s="180" t="s">
        <v>61</v>
      </c>
      <c r="C60" s="158" t="s">
        <v>111</v>
      </c>
      <c r="D60" s="157"/>
      <c r="E60" s="165">
        <v>52.26</v>
      </c>
      <c r="F60" s="161"/>
      <c r="G60" s="165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2"/>
    </row>
    <row r="61" spans="1:25" s="158" customFormat="1" x14ac:dyDescent="0.25">
      <c r="A61" s="156">
        <v>45154</v>
      </c>
      <c r="B61" s="157" t="s">
        <v>96</v>
      </c>
      <c r="C61" s="158" t="s">
        <v>77</v>
      </c>
      <c r="D61" s="159"/>
      <c r="E61" s="160"/>
      <c r="F61" s="161">
        <v>78.040000000000006</v>
      </c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2"/>
    </row>
    <row r="62" spans="1:25" s="158" customFormat="1" x14ac:dyDescent="0.25">
      <c r="A62" s="163">
        <v>45160</v>
      </c>
      <c r="B62" s="157" t="s">
        <v>136</v>
      </c>
      <c r="C62" s="158" t="s">
        <v>135</v>
      </c>
      <c r="D62" s="159"/>
      <c r="E62" s="160"/>
      <c r="F62" s="161">
        <v>4920</v>
      </c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7"/>
      <c r="Y62" s="162"/>
    </row>
    <row r="63" spans="1:25" s="158" customFormat="1" x14ac:dyDescent="0.25">
      <c r="A63" s="163">
        <v>45160</v>
      </c>
      <c r="B63" s="157" t="s">
        <v>0</v>
      </c>
      <c r="C63" s="158" t="s">
        <v>81</v>
      </c>
      <c r="D63" s="159"/>
      <c r="E63" s="160"/>
      <c r="F63" s="161"/>
      <c r="G63" s="160"/>
      <c r="H63" s="160"/>
      <c r="I63" s="160"/>
      <c r="J63" s="160"/>
      <c r="K63" s="160"/>
      <c r="L63" s="160"/>
      <c r="M63" s="160">
        <v>731.5</v>
      </c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7"/>
      <c r="Y63" s="162"/>
    </row>
    <row r="64" spans="1:25" s="158" customFormat="1" x14ac:dyDescent="0.25">
      <c r="A64" s="163"/>
      <c r="B64" s="180"/>
      <c r="D64" s="164"/>
      <c r="E64" s="160"/>
      <c r="F64" s="161"/>
      <c r="G64" s="160"/>
      <c r="H64" s="160"/>
      <c r="I64" s="165"/>
      <c r="J64" s="165"/>
      <c r="K64" s="165"/>
      <c r="L64" s="165"/>
      <c r="M64" s="165"/>
      <c r="N64" s="165"/>
      <c r="O64" s="165"/>
      <c r="P64" s="165"/>
      <c r="Q64" s="165"/>
      <c r="S64" s="165"/>
      <c r="T64" s="165"/>
      <c r="U64" s="165"/>
      <c r="V64" s="165"/>
      <c r="W64" s="165"/>
      <c r="X64" s="167"/>
      <c r="Y64" s="162"/>
    </row>
    <row r="65" spans="1:25" s="171" customFormat="1" x14ac:dyDescent="0.25">
      <c r="A65" s="169" t="s">
        <v>12</v>
      </c>
      <c r="B65" s="170"/>
      <c r="D65" s="184"/>
      <c r="E65" s="173">
        <f t="shared" ref="E65:W65" si="7">SUM(E57:E64)</f>
        <v>52.26</v>
      </c>
      <c r="F65" s="173">
        <f t="shared" si="7"/>
        <v>4998.04</v>
      </c>
      <c r="G65" s="173">
        <f t="shared" si="7"/>
        <v>0</v>
      </c>
      <c r="H65" s="173">
        <f t="shared" si="7"/>
        <v>0</v>
      </c>
      <c r="I65" s="173">
        <f t="shared" si="7"/>
        <v>405.70000000000005</v>
      </c>
      <c r="J65" s="173">
        <f t="shared" si="7"/>
        <v>101.4</v>
      </c>
      <c r="K65" s="173">
        <f t="shared" si="7"/>
        <v>0</v>
      </c>
      <c r="L65" s="173">
        <f t="shared" si="7"/>
        <v>0</v>
      </c>
      <c r="M65" s="173">
        <f t="shared" si="7"/>
        <v>731.5</v>
      </c>
      <c r="N65" s="173">
        <f t="shared" si="7"/>
        <v>0</v>
      </c>
      <c r="O65" s="173">
        <f t="shared" si="7"/>
        <v>0</v>
      </c>
      <c r="P65" s="173">
        <f t="shared" si="7"/>
        <v>0</v>
      </c>
      <c r="Q65" s="173">
        <f t="shared" si="7"/>
        <v>0</v>
      </c>
      <c r="R65" s="173">
        <f t="shared" si="7"/>
        <v>0</v>
      </c>
      <c r="S65" s="173">
        <f t="shared" si="7"/>
        <v>0</v>
      </c>
      <c r="T65" s="173">
        <f t="shared" si="7"/>
        <v>0</v>
      </c>
      <c r="U65" s="173">
        <f t="shared" si="7"/>
        <v>0</v>
      </c>
      <c r="V65" s="173">
        <f t="shared" si="7"/>
        <v>0</v>
      </c>
      <c r="W65" s="173">
        <f t="shared" si="7"/>
        <v>0</v>
      </c>
      <c r="X65" s="173">
        <f>SUM(E65:W65)</f>
        <v>6288.9</v>
      </c>
      <c r="Y65" s="179"/>
    </row>
    <row r="66" spans="1:25" s="158" customFormat="1" x14ac:dyDescent="0.25">
      <c r="A66" s="163"/>
      <c r="B66" s="157"/>
      <c r="D66" s="159"/>
      <c r="E66" s="160"/>
      <c r="F66" s="161"/>
      <c r="G66" s="160"/>
      <c r="H66" s="160"/>
      <c r="I66" s="165"/>
      <c r="J66" s="165"/>
      <c r="K66" s="165"/>
      <c r="L66" s="165"/>
      <c r="M66" s="165"/>
      <c r="N66" s="165"/>
      <c r="O66" s="165"/>
      <c r="P66" s="165"/>
      <c r="Q66" s="165"/>
      <c r="S66" s="165"/>
      <c r="T66" s="165"/>
      <c r="U66" s="182"/>
      <c r="V66" s="182"/>
      <c r="W66" s="182"/>
      <c r="X66" s="167"/>
      <c r="Y66" s="162"/>
    </row>
    <row r="67" spans="1:25" s="171" customFormat="1" x14ac:dyDescent="0.25">
      <c r="A67" s="177" t="s">
        <v>9</v>
      </c>
      <c r="B67" s="170"/>
      <c r="D67" s="184"/>
      <c r="E67" s="178">
        <f t="shared" ref="E67:X67" si="8">SUM(E65,E56)</f>
        <v>2450.13</v>
      </c>
      <c r="F67" s="178">
        <f t="shared" si="8"/>
        <v>5335.86</v>
      </c>
      <c r="G67" s="178">
        <f t="shared" si="8"/>
        <v>0</v>
      </c>
      <c r="H67" s="178">
        <f t="shared" si="8"/>
        <v>0</v>
      </c>
      <c r="I67" s="178">
        <f t="shared" si="8"/>
        <v>1989.8200000000002</v>
      </c>
      <c r="J67" s="178">
        <f t="shared" si="8"/>
        <v>497.20000000000005</v>
      </c>
      <c r="K67" s="178">
        <f t="shared" si="8"/>
        <v>840.4</v>
      </c>
      <c r="L67" s="178">
        <f t="shared" si="8"/>
        <v>0</v>
      </c>
      <c r="M67" s="178">
        <f t="shared" si="8"/>
        <v>5098.6100000000006</v>
      </c>
      <c r="N67" s="178">
        <f t="shared" si="8"/>
        <v>1346.09</v>
      </c>
      <c r="O67" s="178">
        <f t="shared" si="8"/>
        <v>0</v>
      </c>
      <c r="P67" s="178">
        <f t="shared" si="8"/>
        <v>0</v>
      </c>
      <c r="Q67" s="178">
        <f t="shared" si="8"/>
        <v>0</v>
      </c>
      <c r="R67" s="178">
        <f t="shared" si="8"/>
        <v>1024.43</v>
      </c>
      <c r="S67" s="178">
        <f t="shared" si="8"/>
        <v>0</v>
      </c>
      <c r="T67" s="178">
        <f t="shared" si="8"/>
        <v>0</v>
      </c>
      <c r="U67" s="178">
        <f t="shared" si="8"/>
        <v>0</v>
      </c>
      <c r="V67" s="178">
        <f t="shared" si="8"/>
        <v>0</v>
      </c>
      <c r="W67" s="178">
        <f t="shared" si="8"/>
        <v>0</v>
      </c>
      <c r="X67" s="178">
        <f t="shared" si="8"/>
        <v>18582.54</v>
      </c>
      <c r="Y67" s="179"/>
    </row>
    <row r="68" spans="1:25" s="158" customFormat="1" x14ac:dyDescent="0.25">
      <c r="A68" s="163">
        <v>45197</v>
      </c>
      <c r="B68" s="157" t="s">
        <v>85</v>
      </c>
      <c r="C68" s="158" t="s">
        <v>50</v>
      </c>
      <c r="D68" s="164"/>
      <c r="E68" s="160"/>
      <c r="F68" s="161"/>
      <c r="G68" s="160"/>
      <c r="H68" s="160"/>
      <c r="I68" s="165">
        <v>341.1</v>
      </c>
      <c r="J68" s="165"/>
      <c r="K68" s="165"/>
      <c r="L68" s="165"/>
      <c r="M68" s="165"/>
      <c r="N68" s="165"/>
      <c r="O68" s="165"/>
      <c r="P68" s="165"/>
      <c r="Q68" s="165"/>
      <c r="S68" s="165"/>
      <c r="T68" s="165"/>
      <c r="U68" s="165"/>
      <c r="V68" s="165"/>
      <c r="W68" s="165"/>
      <c r="X68" s="167"/>
      <c r="Y68" s="162"/>
    </row>
    <row r="69" spans="1:25" s="158" customFormat="1" ht="13.5" customHeight="1" x14ac:dyDescent="0.25">
      <c r="A69" s="163">
        <v>45197</v>
      </c>
      <c r="B69" s="157" t="s">
        <v>85</v>
      </c>
      <c r="C69" s="158" t="s">
        <v>35</v>
      </c>
      <c r="D69" s="159"/>
      <c r="E69" s="160"/>
      <c r="F69" s="161"/>
      <c r="G69" s="160"/>
      <c r="H69" s="160"/>
      <c r="I69" s="165"/>
      <c r="J69" s="165">
        <v>85.2</v>
      </c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7"/>
    </row>
    <row r="70" spans="1:25" s="158" customFormat="1" x14ac:dyDescent="0.25">
      <c r="A70" s="163">
        <v>45170</v>
      </c>
      <c r="B70" s="157" t="s">
        <v>106</v>
      </c>
      <c r="C70" s="158" t="s">
        <v>113</v>
      </c>
      <c r="D70" s="159"/>
      <c r="E70" s="160">
        <v>393.95</v>
      </c>
      <c r="F70" s="161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7"/>
      <c r="Y70" s="162"/>
    </row>
    <row r="71" spans="1:25" s="158" customFormat="1" x14ac:dyDescent="0.25">
      <c r="A71" s="163">
        <v>45180</v>
      </c>
      <c r="B71" s="180" t="s">
        <v>61</v>
      </c>
      <c r="C71" s="158" t="s">
        <v>111</v>
      </c>
      <c r="D71" s="157"/>
      <c r="E71" s="165">
        <v>52.26</v>
      </c>
      <c r="F71" s="161"/>
      <c r="G71" s="165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2"/>
    </row>
    <row r="72" spans="1:25" s="158" customFormat="1" x14ac:dyDescent="0.25">
      <c r="A72" s="163">
        <v>45184</v>
      </c>
      <c r="B72" s="157" t="s">
        <v>0</v>
      </c>
      <c r="C72" s="158" t="s">
        <v>81</v>
      </c>
      <c r="D72" s="159"/>
      <c r="E72" s="160"/>
      <c r="F72" s="161"/>
      <c r="G72" s="160"/>
      <c r="H72" s="160"/>
      <c r="I72" s="160"/>
      <c r="J72" s="160"/>
      <c r="K72" s="160"/>
      <c r="L72" s="160"/>
      <c r="M72" s="160">
        <v>588.5</v>
      </c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7"/>
      <c r="Y72" s="162"/>
    </row>
    <row r="73" spans="1:25" s="158" customFormat="1" x14ac:dyDescent="0.25">
      <c r="A73" s="163">
        <v>45190</v>
      </c>
      <c r="B73" s="157" t="s">
        <v>61</v>
      </c>
      <c r="C73" s="158" t="s">
        <v>69</v>
      </c>
      <c r="D73" s="157"/>
      <c r="E73" s="165">
        <v>218.08</v>
      </c>
      <c r="F73" s="161"/>
      <c r="G73" s="165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2"/>
    </row>
    <row r="74" spans="1:25" s="158" customFormat="1" x14ac:dyDescent="0.25">
      <c r="A74" s="163">
        <v>45198</v>
      </c>
      <c r="B74" s="157" t="s">
        <v>139</v>
      </c>
      <c r="C74" s="158" t="s">
        <v>138</v>
      </c>
      <c r="D74" s="157"/>
      <c r="E74" s="165"/>
      <c r="F74" s="161"/>
      <c r="G74" s="165"/>
      <c r="H74" s="167"/>
      <c r="I74" s="167"/>
      <c r="J74" s="167"/>
      <c r="K74" s="167">
        <v>252</v>
      </c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2"/>
    </row>
    <row r="75" spans="1:25" s="158" customFormat="1" x14ac:dyDescent="0.25">
      <c r="A75" s="163">
        <v>45198</v>
      </c>
      <c r="B75" s="157" t="s">
        <v>106</v>
      </c>
      <c r="C75" s="158" t="s">
        <v>113</v>
      </c>
      <c r="D75" s="157"/>
      <c r="E75" s="165">
        <v>304</v>
      </c>
      <c r="F75" s="161"/>
      <c r="G75" s="165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2"/>
    </row>
    <row r="76" spans="1:25" s="158" customFormat="1" ht="11.25" customHeight="1" x14ac:dyDescent="0.25">
      <c r="A76" s="163">
        <v>45199</v>
      </c>
      <c r="B76" s="180" t="s">
        <v>117</v>
      </c>
      <c r="C76" s="158" t="s">
        <v>79</v>
      </c>
      <c r="D76" s="157"/>
      <c r="E76" s="181"/>
      <c r="F76" s="161"/>
      <c r="H76" s="167"/>
      <c r="I76" s="167"/>
      <c r="J76" s="167"/>
      <c r="K76" s="167">
        <v>18</v>
      </c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2"/>
    </row>
    <row r="77" spans="1:25" s="171" customFormat="1" x14ac:dyDescent="0.25">
      <c r="A77" s="163"/>
      <c r="B77" s="157"/>
      <c r="C77" s="158"/>
      <c r="D77" s="184"/>
      <c r="E77" s="160"/>
      <c r="F77" s="161"/>
      <c r="G77" s="178"/>
      <c r="H77" s="160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67"/>
      <c r="Y77" s="179"/>
    </row>
    <row r="78" spans="1:25" s="171" customFormat="1" x14ac:dyDescent="0.25">
      <c r="A78" s="169" t="s">
        <v>13</v>
      </c>
      <c r="B78" s="170"/>
      <c r="D78" s="184"/>
      <c r="E78" s="173">
        <f t="shared" ref="E78:W78" si="9">SUM(E68:E77)</f>
        <v>968.29</v>
      </c>
      <c r="F78" s="173">
        <f t="shared" si="9"/>
        <v>0</v>
      </c>
      <c r="G78" s="173">
        <f t="shared" si="9"/>
        <v>0</v>
      </c>
      <c r="H78" s="173">
        <f t="shared" si="9"/>
        <v>0</v>
      </c>
      <c r="I78" s="173">
        <f t="shared" si="9"/>
        <v>341.1</v>
      </c>
      <c r="J78" s="173">
        <f t="shared" si="9"/>
        <v>85.2</v>
      </c>
      <c r="K78" s="173">
        <f t="shared" si="9"/>
        <v>270</v>
      </c>
      <c r="L78" s="173">
        <f t="shared" si="9"/>
        <v>0</v>
      </c>
      <c r="M78" s="173">
        <f t="shared" si="9"/>
        <v>588.5</v>
      </c>
      <c r="N78" s="173">
        <f t="shared" si="9"/>
        <v>0</v>
      </c>
      <c r="O78" s="173">
        <f t="shared" si="9"/>
        <v>0</v>
      </c>
      <c r="P78" s="173">
        <f t="shared" si="9"/>
        <v>0</v>
      </c>
      <c r="Q78" s="173">
        <f t="shared" si="9"/>
        <v>0</v>
      </c>
      <c r="R78" s="173">
        <f t="shared" si="9"/>
        <v>0</v>
      </c>
      <c r="S78" s="173">
        <f t="shared" si="9"/>
        <v>0</v>
      </c>
      <c r="T78" s="173">
        <f t="shared" si="9"/>
        <v>0</v>
      </c>
      <c r="U78" s="173">
        <f t="shared" si="9"/>
        <v>0</v>
      </c>
      <c r="V78" s="173">
        <f t="shared" si="9"/>
        <v>0</v>
      </c>
      <c r="W78" s="173">
        <f t="shared" si="9"/>
        <v>0</v>
      </c>
      <c r="X78" s="173">
        <f>SUM(E78:W78)</f>
        <v>2253.09</v>
      </c>
      <c r="Y78" s="179"/>
    </row>
    <row r="79" spans="1:25" s="171" customFormat="1" x14ac:dyDescent="0.25">
      <c r="A79" s="177"/>
      <c r="B79" s="185"/>
      <c r="C79" s="186"/>
      <c r="D79" s="187"/>
      <c r="E79" s="182"/>
      <c r="F79" s="161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8"/>
      <c r="Y79" s="179"/>
    </row>
    <row r="80" spans="1:25" s="171" customFormat="1" x14ac:dyDescent="0.25">
      <c r="A80" s="177" t="s">
        <v>9</v>
      </c>
      <c r="B80" s="170"/>
      <c r="D80" s="184"/>
      <c r="E80" s="178">
        <f t="shared" ref="E80:X80" si="10">SUM(E78,E67)</f>
        <v>3418.42</v>
      </c>
      <c r="F80" s="178">
        <f t="shared" si="10"/>
        <v>5335.86</v>
      </c>
      <c r="G80" s="178">
        <f t="shared" si="10"/>
        <v>0</v>
      </c>
      <c r="H80" s="178">
        <f t="shared" si="10"/>
        <v>0</v>
      </c>
      <c r="I80" s="178">
        <f t="shared" si="10"/>
        <v>2330.92</v>
      </c>
      <c r="J80" s="178">
        <f t="shared" si="10"/>
        <v>582.40000000000009</v>
      </c>
      <c r="K80" s="178">
        <f t="shared" si="10"/>
        <v>1110.4000000000001</v>
      </c>
      <c r="L80" s="178">
        <f t="shared" si="10"/>
        <v>0</v>
      </c>
      <c r="M80" s="178">
        <f t="shared" si="10"/>
        <v>5687.1100000000006</v>
      </c>
      <c r="N80" s="178">
        <f t="shared" si="10"/>
        <v>1346.09</v>
      </c>
      <c r="O80" s="178">
        <f t="shared" si="10"/>
        <v>0</v>
      </c>
      <c r="P80" s="178">
        <f t="shared" si="10"/>
        <v>0</v>
      </c>
      <c r="Q80" s="178">
        <f t="shared" si="10"/>
        <v>0</v>
      </c>
      <c r="R80" s="178">
        <f t="shared" si="10"/>
        <v>1024.43</v>
      </c>
      <c r="S80" s="178">
        <f t="shared" si="10"/>
        <v>0</v>
      </c>
      <c r="T80" s="178">
        <f t="shared" si="10"/>
        <v>0</v>
      </c>
      <c r="U80" s="178">
        <f t="shared" si="10"/>
        <v>0</v>
      </c>
      <c r="V80" s="178">
        <f t="shared" si="10"/>
        <v>0</v>
      </c>
      <c r="W80" s="178">
        <f t="shared" si="10"/>
        <v>0</v>
      </c>
      <c r="X80" s="178">
        <f t="shared" si="10"/>
        <v>20835.63</v>
      </c>
      <c r="Y80" s="179"/>
    </row>
    <row r="81" spans="1:25" s="158" customFormat="1" x14ac:dyDescent="0.25">
      <c r="A81" s="156">
        <v>45226</v>
      </c>
      <c r="B81" s="157" t="s">
        <v>85</v>
      </c>
      <c r="C81" s="158" t="s">
        <v>50</v>
      </c>
      <c r="D81" s="164"/>
      <c r="E81" s="160"/>
      <c r="F81" s="161"/>
      <c r="G81" s="160"/>
      <c r="H81" s="160"/>
      <c r="I81" s="165">
        <v>340.9</v>
      </c>
      <c r="J81" s="165"/>
      <c r="K81" s="165"/>
      <c r="L81" s="165"/>
      <c r="M81" s="165"/>
      <c r="N81" s="165"/>
      <c r="O81" s="165"/>
      <c r="P81" s="165"/>
      <c r="Q81" s="165"/>
      <c r="S81" s="165"/>
      <c r="T81" s="160"/>
      <c r="U81" s="160"/>
      <c r="V81" s="160"/>
      <c r="W81" s="160"/>
      <c r="X81" s="167"/>
      <c r="Y81" s="162"/>
    </row>
    <row r="82" spans="1:25" s="158" customFormat="1" x14ac:dyDescent="0.25">
      <c r="A82" s="156">
        <v>45226</v>
      </c>
      <c r="B82" s="157" t="s">
        <v>85</v>
      </c>
      <c r="C82" s="158" t="s">
        <v>35</v>
      </c>
      <c r="D82" s="164"/>
      <c r="E82" s="160"/>
      <c r="F82" s="161"/>
      <c r="G82" s="160"/>
      <c r="H82" s="160"/>
      <c r="I82" s="165"/>
      <c r="J82" s="165">
        <v>85.4</v>
      </c>
      <c r="K82" s="165"/>
      <c r="L82" s="165"/>
      <c r="M82" s="165"/>
      <c r="N82" s="165"/>
      <c r="O82" s="165"/>
      <c r="P82" s="165"/>
      <c r="Q82" s="165"/>
      <c r="S82" s="165"/>
      <c r="T82" s="160"/>
      <c r="U82" s="160"/>
      <c r="V82" s="160"/>
      <c r="W82" s="160"/>
      <c r="X82" s="167"/>
      <c r="Y82" s="162"/>
    </row>
    <row r="83" spans="1:25" s="158" customFormat="1" x14ac:dyDescent="0.25">
      <c r="A83" s="156">
        <v>45204</v>
      </c>
      <c r="B83" s="157" t="s">
        <v>0</v>
      </c>
      <c r="C83" s="158" t="s">
        <v>81</v>
      </c>
      <c r="D83" s="159"/>
      <c r="E83" s="160"/>
      <c r="F83" s="161"/>
      <c r="G83" s="160"/>
      <c r="H83" s="160"/>
      <c r="I83" s="160"/>
      <c r="J83" s="160"/>
      <c r="K83" s="165"/>
      <c r="L83" s="165"/>
      <c r="M83" s="165">
        <v>473</v>
      </c>
      <c r="N83" s="165"/>
      <c r="O83" s="165"/>
      <c r="P83" s="165"/>
      <c r="Q83" s="165"/>
      <c r="S83" s="165"/>
      <c r="T83" s="160"/>
      <c r="U83" s="160"/>
      <c r="V83" s="160"/>
      <c r="W83" s="160"/>
      <c r="X83" s="167"/>
      <c r="Y83" s="162"/>
    </row>
    <row r="84" spans="1:25" s="158" customFormat="1" x14ac:dyDescent="0.25">
      <c r="A84" s="156">
        <v>45209</v>
      </c>
      <c r="B84" s="180" t="s">
        <v>61</v>
      </c>
      <c r="C84" s="158" t="s">
        <v>111</v>
      </c>
      <c r="D84" s="164"/>
      <c r="E84" s="160">
        <v>52.26</v>
      </c>
      <c r="F84" s="161"/>
      <c r="G84" s="160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S84" s="165"/>
      <c r="T84" s="160"/>
      <c r="U84" s="160"/>
      <c r="V84" s="160"/>
      <c r="W84" s="160"/>
      <c r="X84" s="167"/>
      <c r="Y84" s="162"/>
    </row>
    <row r="85" spans="1:25" s="158" customFormat="1" ht="12" customHeight="1" x14ac:dyDescent="0.25">
      <c r="A85" s="156">
        <v>45226</v>
      </c>
      <c r="B85" s="157" t="s">
        <v>106</v>
      </c>
      <c r="C85" s="158" t="s">
        <v>113</v>
      </c>
      <c r="D85" s="164"/>
      <c r="E85" s="160">
        <v>304</v>
      </c>
      <c r="F85" s="161"/>
      <c r="G85" s="160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S85" s="165"/>
      <c r="T85" s="160"/>
      <c r="U85" s="160"/>
      <c r="V85" s="160"/>
      <c r="W85" s="160"/>
      <c r="X85" s="167"/>
      <c r="Y85" s="162"/>
    </row>
    <row r="86" spans="1:25" s="158" customFormat="1" x14ac:dyDescent="0.25">
      <c r="A86" s="163"/>
      <c r="B86" s="157"/>
      <c r="D86" s="159"/>
      <c r="E86" s="160"/>
      <c r="F86" s="161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7"/>
      <c r="Y86" s="162"/>
    </row>
    <row r="87" spans="1:25" s="171" customFormat="1" x14ac:dyDescent="0.25">
      <c r="A87" s="169" t="s">
        <v>14</v>
      </c>
      <c r="B87" s="170"/>
      <c r="D87" s="184"/>
      <c r="E87" s="173">
        <f t="shared" ref="E87:W87" si="11">SUM(E81:E86)</f>
        <v>356.26</v>
      </c>
      <c r="F87" s="173">
        <f t="shared" si="11"/>
        <v>0</v>
      </c>
      <c r="G87" s="173">
        <f t="shared" si="11"/>
        <v>0</v>
      </c>
      <c r="H87" s="173">
        <f t="shared" si="11"/>
        <v>0</v>
      </c>
      <c r="I87" s="173">
        <f t="shared" si="11"/>
        <v>340.9</v>
      </c>
      <c r="J87" s="173">
        <f t="shared" si="11"/>
        <v>85.4</v>
      </c>
      <c r="K87" s="173">
        <f t="shared" si="11"/>
        <v>0</v>
      </c>
      <c r="L87" s="173">
        <f t="shared" si="11"/>
        <v>0</v>
      </c>
      <c r="M87" s="173">
        <f t="shared" si="11"/>
        <v>473</v>
      </c>
      <c r="N87" s="173">
        <f t="shared" si="11"/>
        <v>0</v>
      </c>
      <c r="O87" s="173">
        <f t="shared" si="11"/>
        <v>0</v>
      </c>
      <c r="P87" s="173">
        <f t="shared" si="11"/>
        <v>0</v>
      </c>
      <c r="Q87" s="173">
        <f t="shared" si="11"/>
        <v>0</v>
      </c>
      <c r="R87" s="173">
        <f t="shared" si="11"/>
        <v>0</v>
      </c>
      <c r="S87" s="173">
        <f t="shared" si="11"/>
        <v>0</v>
      </c>
      <c r="T87" s="173">
        <f t="shared" si="11"/>
        <v>0</v>
      </c>
      <c r="U87" s="173">
        <f t="shared" si="11"/>
        <v>0</v>
      </c>
      <c r="V87" s="173">
        <f t="shared" si="11"/>
        <v>0</v>
      </c>
      <c r="W87" s="173">
        <f t="shared" si="11"/>
        <v>0</v>
      </c>
      <c r="X87" s="173">
        <f>SUM(E87:W87)</f>
        <v>1255.56</v>
      </c>
      <c r="Y87" s="179"/>
    </row>
    <row r="88" spans="1:25" s="171" customFormat="1" x14ac:dyDescent="0.25">
      <c r="A88" s="177"/>
      <c r="B88" s="185"/>
      <c r="C88" s="186"/>
      <c r="D88" s="187"/>
      <c r="E88" s="182"/>
      <c r="F88" s="161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8"/>
      <c r="Y88" s="179"/>
    </row>
    <row r="89" spans="1:25" s="171" customFormat="1" x14ac:dyDescent="0.25">
      <c r="A89" s="177" t="s">
        <v>9</v>
      </c>
      <c r="B89" s="170"/>
      <c r="D89" s="184"/>
      <c r="E89" s="178">
        <f t="shared" ref="E89:X89" si="12">SUM(E87,E80)</f>
        <v>3774.6800000000003</v>
      </c>
      <c r="F89" s="178">
        <f t="shared" si="12"/>
        <v>5335.86</v>
      </c>
      <c r="G89" s="178">
        <f t="shared" si="12"/>
        <v>0</v>
      </c>
      <c r="H89" s="178">
        <f t="shared" si="12"/>
        <v>0</v>
      </c>
      <c r="I89" s="178">
        <f t="shared" si="12"/>
        <v>2671.82</v>
      </c>
      <c r="J89" s="178">
        <f t="shared" si="12"/>
        <v>667.80000000000007</v>
      </c>
      <c r="K89" s="178">
        <f t="shared" si="12"/>
        <v>1110.4000000000001</v>
      </c>
      <c r="L89" s="178">
        <f t="shared" si="12"/>
        <v>0</v>
      </c>
      <c r="M89" s="178">
        <f t="shared" si="12"/>
        <v>6160.1100000000006</v>
      </c>
      <c r="N89" s="178">
        <f t="shared" si="12"/>
        <v>1346.09</v>
      </c>
      <c r="O89" s="178">
        <f t="shared" si="12"/>
        <v>0</v>
      </c>
      <c r="P89" s="178">
        <f t="shared" si="12"/>
        <v>0</v>
      </c>
      <c r="Q89" s="178">
        <f t="shared" si="12"/>
        <v>0</v>
      </c>
      <c r="R89" s="178">
        <f t="shared" si="12"/>
        <v>1024.43</v>
      </c>
      <c r="S89" s="178">
        <f t="shared" si="12"/>
        <v>0</v>
      </c>
      <c r="T89" s="178">
        <f t="shared" si="12"/>
        <v>0</v>
      </c>
      <c r="U89" s="178">
        <f t="shared" si="12"/>
        <v>0</v>
      </c>
      <c r="V89" s="178">
        <f t="shared" si="12"/>
        <v>0</v>
      </c>
      <c r="W89" s="178">
        <f t="shared" si="12"/>
        <v>0</v>
      </c>
      <c r="X89" s="178">
        <f t="shared" si="12"/>
        <v>22091.190000000002</v>
      </c>
      <c r="Y89" s="179"/>
    </row>
    <row r="90" spans="1:25" s="158" customFormat="1" x14ac:dyDescent="0.25">
      <c r="A90" s="156">
        <v>45259</v>
      </c>
      <c r="B90" s="157" t="s">
        <v>85</v>
      </c>
      <c r="C90" s="158" t="s">
        <v>50</v>
      </c>
      <c r="D90" s="164"/>
      <c r="E90" s="160"/>
      <c r="F90" s="161"/>
      <c r="G90" s="160"/>
      <c r="H90" s="165"/>
      <c r="I90" s="165">
        <v>533.1</v>
      </c>
      <c r="J90" s="165"/>
      <c r="K90" s="165"/>
      <c r="L90" s="165"/>
      <c r="M90" s="165"/>
      <c r="N90" s="165"/>
      <c r="O90" s="165"/>
      <c r="P90" s="165"/>
      <c r="Q90" s="165"/>
      <c r="S90" s="165"/>
      <c r="T90" s="165"/>
      <c r="U90" s="165"/>
      <c r="V90" s="165"/>
      <c r="W90" s="165"/>
      <c r="X90" s="167"/>
      <c r="Y90" s="162"/>
    </row>
    <row r="91" spans="1:25" s="158" customFormat="1" x14ac:dyDescent="0.25">
      <c r="A91" s="156">
        <v>45259</v>
      </c>
      <c r="B91" s="157" t="s">
        <v>85</v>
      </c>
      <c r="C91" s="158" t="s">
        <v>35</v>
      </c>
      <c r="D91" s="164"/>
      <c r="E91" s="160"/>
      <c r="F91" s="161"/>
      <c r="G91" s="160"/>
      <c r="H91" s="165"/>
      <c r="I91" s="165"/>
      <c r="J91" s="165">
        <v>133.19999999999999</v>
      </c>
      <c r="K91" s="165"/>
      <c r="L91" s="165"/>
      <c r="M91" s="165"/>
      <c r="N91" s="165"/>
      <c r="O91" s="165"/>
      <c r="P91" s="165"/>
      <c r="Q91" s="165"/>
      <c r="S91" s="165"/>
      <c r="T91" s="165"/>
      <c r="U91" s="165"/>
      <c r="V91" s="165"/>
      <c r="W91" s="165"/>
      <c r="X91" s="167"/>
      <c r="Y91" s="162"/>
    </row>
    <row r="92" spans="1:25" s="158" customFormat="1" x14ac:dyDescent="0.25">
      <c r="A92" s="156">
        <v>45238</v>
      </c>
      <c r="B92" s="157" t="s">
        <v>0</v>
      </c>
      <c r="C92" s="158" t="s">
        <v>81</v>
      </c>
      <c r="D92" s="164"/>
      <c r="E92" s="160"/>
      <c r="F92" s="161"/>
      <c r="G92" s="160"/>
      <c r="H92" s="165"/>
      <c r="I92" s="165"/>
      <c r="J92" s="165"/>
      <c r="K92" s="160"/>
      <c r="L92" s="160"/>
      <c r="M92" s="160">
        <v>434.5</v>
      </c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7"/>
    </row>
    <row r="93" spans="1:25" s="158" customFormat="1" x14ac:dyDescent="0.25">
      <c r="A93" s="156">
        <v>45238</v>
      </c>
      <c r="B93" s="157" t="s">
        <v>148</v>
      </c>
      <c r="C93" s="158" t="s">
        <v>84</v>
      </c>
      <c r="D93" s="164"/>
      <c r="E93" s="160"/>
      <c r="F93" s="161"/>
      <c r="G93" s="160"/>
      <c r="H93" s="160">
        <v>136</v>
      </c>
      <c r="I93" s="165"/>
      <c r="J93" s="165"/>
      <c r="K93" s="165"/>
      <c r="L93" s="165"/>
      <c r="M93" s="165"/>
      <c r="N93" s="165"/>
      <c r="O93" s="165"/>
      <c r="P93" s="165"/>
      <c r="Q93" s="165"/>
      <c r="S93" s="165"/>
      <c r="T93" s="165"/>
      <c r="U93" s="165"/>
      <c r="V93" s="165"/>
      <c r="W93" s="165"/>
      <c r="X93" s="167"/>
      <c r="Y93" s="162"/>
    </row>
    <row r="94" spans="1:25" s="158" customFormat="1" x14ac:dyDescent="0.25">
      <c r="A94" s="156">
        <v>45238</v>
      </c>
      <c r="B94" s="157" t="s">
        <v>147</v>
      </c>
      <c r="C94" s="158" t="s">
        <v>146</v>
      </c>
      <c r="D94" s="164"/>
      <c r="E94" s="160">
        <v>262.39</v>
      </c>
      <c r="F94" s="161"/>
      <c r="G94" s="160"/>
      <c r="H94" s="160"/>
      <c r="I94" s="165"/>
      <c r="J94" s="165"/>
      <c r="K94" s="165"/>
      <c r="L94" s="165"/>
      <c r="M94" s="165"/>
      <c r="N94" s="165"/>
      <c r="O94" s="165"/>
      <c r="P94" s="165"/>
      <c r="Q94" s="165"/>
      <c r="S94" s="165"/>
      <c r="T94" s="165"/>
      <c r="U94" s="165"/>
      <c r="V94" s="165"/>
      <c r="W94" s="165"/>
      <c r="X94" s="167"/>
      <c r="Y94" s="162"/>
    </row>
    <row r="95" spans="1:25" s="158" customFormat="1" x14ac:dyDescent="0.25">
      <c r="A95" s="156">
        <v>45240</v>
      </c>
      <c r="B95" s="180" t="s">
        <v>61</v>
      </c>
      <c r="C95" s="158" t="s">
        <v>111</v>
      </c>
      <c r="D95" s="164"/>
      <c r="E95" s="160">
        <v>52.26</v>
      </c>
      <c r="F95" s="161"/>
      <c r="G95" s="160"/>
      <c r="H95" s="160"/>
      <c r="I95" s="165"/>
      <c r="J95" s="165"/>
      <c r="K95" s="165"/>
      <c r="L95" s="165"/>
      <c r="M95" s="165"/>
      <c r="N95" s="165"/>
      <c r="O95" s="165"/>
      <c r="P95" s="165"/>
      <c r="Q95" s="165"/>
      <c r="S95" s="165"/>
      <c r="T95" s="165"/>
      <c r="U95" s="165"/>
      <c r="V95" s="165"/>
      <c r="W95" s="165"/>
      <c r="X95" s="167"/>
      <c r="Y95" s="162"/>
    </row>
    <row r="96" spans="1:25" s="158" customFormat="1" x14ac:dyDescent="0.25">
      <c r="A96" s="163">
        <v>45246</v>
      </c>
      <c r="B96" s="180" t="s">
        <v>61</v>
      </c>
      <c r="C96" s="158" t="s">
        <v>77</v>
      </c>
      <c r="D96" s="164"/>
      <c r="E96" s="160">
        <v>67.05</v>
      </c>
      <c r="F96" s="161"/>
      <c r="G96" s="160"/>
      <c r="H96" s="160"/>
      <c r="I96" s="165"/>
      <c r="J96" s="165"/>
      <c r="K96" s="165"/>
      <c r="L96" s="165"/>
      <c r="M96" s="165"/>
      <c r="N96" s="165"/>
      <c r="O96" s="165"/>
      <c r="P96" s="165"/>
      <c r="Q96" s="165"/>
      <c r="S96" s="165"/>
      <c r="T96" s="165"/>
      <c r="U96" s="165"/>
      <c r="V96" s="165"/>
      <c r="W96" s="165"/>
      <c r="X96" s="167"/>
      <c r="Y96" s="162"/>
    </row>
    <row r="97" spans="1:25" s="158" customFormat="1" x14ac:dyDescent="0.25">
      <c r="A97" s="163">
        <v>45259</v>
      </c>
      <c r="B97" s="180" t="s">
        <v>150</v>
      </c>
      <c r="C97" s="158" t="s">
        <v>149</v>
      </c>
      <c r="D97" s="164"/>
      <c r="E97" s="160"/>
      <c r="F97" s="161"/>
      <c r="G97" s="160"/>
      <c r="H97" s="160"/>
      <c r="I97" s="165"/>
      <c r="J97" s="165"/>
      <c r="K97" s="165">
        <v>70</v>
      </c>
      <c r="L97" s="165"/>
      <c r="M97" s="165"/>
      <c r="N97" s="165"/>
      <c r="O97" s="165"/>
      <c r="P97" s="165"/>
      <c r="Q97" s="165"/>
      <c r="S97" s="165"/>
      <c r="T97" s="165"/>
      <c r="U97" s="165"/>
      <c r="V97" s="165"/>
      <c r="W97" s="165"/>
      <c r="X97" s="167"/>
      <c r="Y97" s="162"/>
    </row>
    <row r="98" spans="1:25" s="158" customFormat="1" x14ac:dyDescent="0.25">
      <c r="A98" s="163"/>
      <c r="B98" s="157"/>
      <c r="D98" s="164"/>
      <c r="E98" s="160"/>
      <c r="F98" s="161"/>
      <c r="G98" s="160"/>
      <c r="H98" s="160"/>
      <c r="I98" s="165"/>
      <c r="J98" s="165"/>
      <c r="K98" s="165"/>
      <c r="L98" s="165"/>
      <c r="M98" s="165"/>
      <c r="N98" s="165"/>
      <c r="O98" s="165"/>
      <c r="P98" s="165"/>
      <c r="Q98" s="165"/>
      <c r="S98" s="165"/>
      <c r="T98" s="165"/>
      <c r="U98" s="165"/>
      <c r="V98" s="165"/>
      <c r="W98" s="165"/>
      <c r="X98" s="167"/>
      <c r="Y98" s="162"/>
    </row>
    <row r="99" spans="1:25" s="193" customFormat="1" x14ac:dyDescent="0.25">
      <c r="A99" s="169" t="s">
        <v>15</v>
      </c>
      <c r="B99" s="189"/>
      <c r="C99" s="190"/>
      <c r="D99" s="191"/>
      <c r="E99" s="173">
        <f t="shared" ref="E99:W99" si="13">SUM(E90:E98)</f>
        <v>381.7</v>
      </c>
      <c r="F99" s="173">
        <f t="shared" si="13"/>
        <v>0</v>
      </c>
      <c r="G99" s="173">
        <f t="shared" si="13"/>
        <v>0</v>
      </c>
      <c r="H99" s="173">
        <f t="shared" si="13"/>
        <v>136</v>
      </c>
      <c r="I99" s="173">
        <f t="shared" si="13"/>
        <v>533.1</v>
      </c>
      <c r="J99" s="173">
        <f t="shared" si="13"/>
        <v>133.19999999999999</v>
      </c>
      <c r="K99" s="173">
        <f t="shared" si="13"/>
        <v>70</v>
      </c>
      <c r="L99" s="173">
        <f t="shared" si="13"/>
        <v>0</v>
      </c>
      <c r="M99" s="173">
        <f t="shared" si="13"/>
        <v>434.5</v>
      </c>
      <c r="N99" s="173">
        <f t="shared" si="13"/>
        <v>0</v>
      </c>
      <c r="O99" s="173">
        <f t="shared" si="13"/>
        <v>0</v>
      </c>
      <c r="P99" s="173">
        <f t="shared" si="13"/>
        <v>0</v>
      </c>
      <c r="Q99" s="173">
        <f t="shared" si="13"/>
        <v>0</v>
      </c>
      <c r="R99" s="173">
        <f t="shared" si="13"/>
        <v>0</v>
      </c>
      <c r="S99" s="173">
        <f t="shared" si="13"/>
        <v>0</v>
      </c>
      <c r="T99" s="173">
        <f t="shared" si="13"/>
        <v>0</v>
      </c>
      <c r="U99" s="173">
        <f t="shared" si="13"/>
        <v>0</v>
      </c>
      <c r="V99" s="173">
        <f t="shared" si="13"/>
        <v>0</v>
      </c>
      <c r="W99" s="173">
        <f t="shared" si="13"/>
        <v>0</v>
      </c>
      <c r="X99" s="173">
        <f>SUM(E99:W99)</f>
        <v>1688.5000000000002</v>
      </c>
      <c r="Y99" s="192"/>
    </row>
    <row r="100" spans="1:25" s="158" customFormat="1" x14ac:dyDescent="0.25">
      <c r="A100" s="177"/>
      <c r="B100" s="170"/>
      <c r="C100" s="171"/>
      <c r="D100" s="184"/>
      <c r="E100" s="178"/>
      <c r="F100" s="161"/>
      <c r="G100" s="178"/>
      <c r="H100" s="182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82"/>
      <c r="V100" s="182"/>
      <c r="W100" s="182"/>
      <c r="X100" s="183"/>
      <c r="Y100" s="162"/>
    </row>
    <row r="101" spans="1:25" s="171" customFormat="1" x14ac:dyDescent="0.25">
      <c r="A101" s="177" t="s">
        <v>9</v>
      </c>
      <c r="B101" s="170"/>
      <c r="D101" s="184"/>
      <c r="E101" s="178">
        <f t="shared" ref="E101:X101" si="14">SUM(E99,E89)</f>
        <v>4156.38</v>
      </c>
      <c r="F101" s="178">
        <f t="shared" si="14"/>
        <v>5335.86</v>
      </c>
      <c r="G101" s="178">
        <f t="shared" si="14"/>
        <v>0</v>
      </c>
      <c r="H101" s="178">
        <f t="shared" si="14"/>
        <v>136</v>
      </c>
      <c r="I101" s="178">
        <f t="shared" si="14"/>
        <v>3204.92</v>
      </c>
      <c r="J101" s="178">
        <f t="shared" si="14"/>
        <v>801</v>
      </c>
      <c r="K101" s="178">
        <f t="shared" si="14"/>
        <v>1180.4000000000001</v>
      </c>
      <c r="L101" s="178">
        <f t="shared" si="14"/>
        <v>0</v>
      </c>
      <c r="M101" s="178">
        <f t="shared" si="14"/>
        <v>6594.6100000000006</v>
      </c>
      <c r="N101" s="178">
        <f t="shared" si="14"/>
        <v>1346.09</v>
      </c>
      <c r="O101" s="178">
        <f t="shared" si="14"/>
        <v>0</v>
      </c>
      <c r="P101" s="178">
        <f t="shared" si="14"/>
        <v>0</v>
      </c>
      <c r="Q101" s="178">
        <f t="shared" si="14"/>
        <v>0</v>
      </c>
      <c r="R101" s="178">
        <f t="shared" si="14"/>
        <v>1024.43</v>
      </c>
      <c r="S101" s="178">
        <f t="shared" si="14"/>
        <v>0</v>
      </c>
      <c r="T101" s="178">
        <f t="shared" si="14"/>
        <v>0</v>
      </c>
      <c r="U101" s="178">
        <f t="shared" si="14"/>
        <v>0</v>
      </c>
      <c r="V101" s="178">
        <f t="shared" si="14"/>
        <v>0</v>
      </c>
      <c r="W101" s="178">
        <f t="shared" si="14"/>
        <v>0</v>
      </c>
      <c r="X101" s="178">
        <f t="shared" si="14"/>
        <v>23779.690000000002</v>
      </c>
      <c r="Y101" s="179"/>
    </row>
    <row r="102" spans="1:25" s="171" customFormat="1" x14ac:dyDescent="0.25">
      <c r="A102" s="156">
        <v>45288</v>
      </c>
      <c r="B102" s="157" t="s">
        <v>85</v>
      </c>
      <c r="C102" s="158" t="s">
        <v>50</v>
      </c>
      <c r="D102" s="184"/>
      <c r="E102" s="178"/>
      <c r="F102" s="178"/>
      <c r="G102" s="178"/>
      <c r="H102" s="178"/>
      <c r="I102" s="165">
        <v>365.1</v>
      </c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9"/>
    </row>
    <row r="103" spans="1:25" s="158" customFormat="1" x14ac:dyDescent="0.25">
      <c r="A103" s="156">
        <v>45288</v>
      </c>
      <c r="B103" s="157" t="s">
        <v>85</v>
      </c>
      <c r="C103" s="158" t="s">
        <v>35</v>
      </c>
      <c r="D103" s="164"/>
      <c r="E103" s="160"/>
      <c r="F103" s="161"/>
      <c r="G103" s="160"/>
      <c r="H103" s="165"/>
      <c r="I103" s="165"/>
      <c r="J103" s="165">
        <v>91.2</v>
      </c>
      <c r="K103" s="165"/>
      <c r="L103" s="165"/>
      <c r="M103" s="165"/>
      <c r="N103" s="165"/>
      <c r="O103" s="165"/>
      <c r="P103" s="165"/>
      <c r="Q103" s="165"/>
      <c r="S103" s="165"/>
      <c r="T103" s="160"/>
      <c r="U103" s="160"/>
      <c r="V103" s="160"/>
      <c r="W103" s="160"/>
      <c r="X103" s="167"/>
      <c r="Y103" s="162"/>
    </row>
    <row r="104" spans="1:25" s="158" customFormat="1" x14ac:dyDescent="0.25">
      <c r="A104" s="156">
        <v>45264</v>
      </c>
      <c r="B104" s="157" t="s">
        <v>106</v>
      </c>
      <c r="C104" s="158" t="s">
        <v>113</v>
      </c>
      <c r="D104" s="164"/>
      <c r="E104" s="160">
        <v>304</v>
      </c>
      <c r="F104" s="161"/>
      <c r="G104" s="160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S104" s="165"/>
      <c r="T104" s="160"/>
      <c r="U104" s="160"/>
      <c r="V104" s="160"/>
      <c r="W104" s="160"/>
      <c r="X104" s="167"/>
      <c r="Y104" s="162"/>
    </row>
    <row r="105" spans="1:25" s="158" customFormat="1" ht="12.75" customHeight="1" x14ac:dyDescent="0.25">
      <c r="A105" s="156">
        <v>45271</v>
      </c>
      <c r="B105" s="180" t="s">
        <v>61</v>
      </c>
      <c r="C105" s="158" t="s">
        <v>111</v>
      </c>
      <c r="D105" s="164"/>
      <c r="E105" s="160">
        <v>52.26</v>
      </c>
      <c r="F105" s="161"/>
      <c r="G105" s="160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S105" s="165"/>
      <c r="T105" s="160"/>
      <c r="U105" s="160"/>
      <c r="V105" s="160"/>
      <c r="W105" s="160"/>
      <c r="X105" s="167"/>
      <c r="Y105" s="162"/>
    </row>
    <row r="106" spans="1:25" s="158" customFormat="1" ht="12.75" customHeight="1" x14ac:dyDescent="0.25">
      <c r="A106" s="163">
        <v>45281</v>
      </c>
      <c r="B106" s="157" t="s">
        <v>61</v>
      </c>
      <c r="C106" s="158" t="s">
        <v>69</v>
      </c>
      <c r="D106" s="164"/>
      <c r="E106" s="160">
        <v>258.39</v>
      </c>
      <c r="F106" s="161"/>
      <c r="G106" s="160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S106" s="165"/>
      <c r="T106" s="160"/>
      <c r="U106" s="160"/>
      <c r="V106" s="160"/>
      <c r="W106" s="160"/>
      <c r="X106" s="167"/>
      <c r="Y106" s="162"/>
    </row>
    <row r="107" spans="1:25" s="158" customFormat="1" ht="12.75" customHeight="1" x14ac:dyDescent="0.25">
      <c r="A107" s="156">
        <v>45288</v>
      </c>
      <c r="B107" s="157" t="s">
        <v>106</v>
      </c>
      <c r="C107" s="158" t="s">
        <v>113</v>
      </c>
      <c r="D107" s="164"/>
      <c r="E107" s="160">
        <v>266</v>
      </c>
      <c r="F107" s="161"/>
      <c r="G107" s="160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S107" s="165"/>
      <c r="T107" s="160"/>
      <c r="U107" s="160"/>
      <c r="V107" s="160"/>
      <c r="W107" s="160"/>
      <c r="X107" s="167"/>
      <c r="Y107" s="162"/>
    </row>
    <row r="108" spans="1:25" s="171" customFormat="1" x14ac:dyDescent="0.25">
      <c r="A108" s="163">
        <v>45291</v>
      </c>
      <c r="B108" s="180" t="s">
        <v>117</v>
      </c>
      <c r="C108" s="158" t="s">
        <v>79</v>
      </c>
      <c r="D108" s="159"/>
      <c r="E108" s="160"/>
      <c r="F108" s="161"/>
      <c r="G108" s="160"/>
      <c r="H108" s="160"/>
      <c r="I108" s="160"/>
      <c r="J108" s="160"/>
      <c r="K108" s="160">
        <v>18</v>
      </c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7"/>
      <c r="Y108" s="162"/>
    </row>
    <row r="109" spans="1:25" s="171" customFormat="1" x14ac:dyDescent="0.25">
      <c r="A109" s="163"/>
      <c r="B109" s="180"/>
      <c r="C109" s="158"/>
      <c r="D109" s="159"/>
      <c r="E109" s="160"/>
      <c r="F109" s="161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7"/>
      <c r="Y109" s="162"/>
    </row>
    <row r="110" spans="1:25" s="193" customFormat="1" x14ac:dyDescent="0.25">
      <c r="A110" s="169" t="s">
        <v>16</v>
      </c>
      <c r="B110" s="189"/>
      <c r="C110" s="190"/>
      <c r="D110" s="191"/>
      <c r="E110" s="173">
        <f t="shared" ref="E110" si="15">SUM(E102:E109)</f>
        <v>880.65</v>
      </c>
      <c r="F110" s="173">
        <f t="shared" ref="F110" si="16">SUM(F102:F109)</f>
        <v>0</v>
      </c>
      <c r="G110" s="173">
        <f t="shared" ref="G110" si="17">SUM(G102:G109)</f>
        <v>0</v>
      </c>
      <c r="H110" s="173">
        <f t="shared" ref="H110" si="18">SUM(H102:H109)</f>
        <v>0</v>
      </c>
      <c r="I110" s="173">
        <f>SUM(I102:I109)</f>
        <v>365.1</v>
      </c>
      <c r="J110" s="173">
        <f t="shared" ref="J110:W110" si="19">SUM(J102:J109)</f>
        <v>91.2</v>
      </c>
      <c r="K110" s="173">
        <f t="shared" si="19"/>
        <v>18</v>
      </c>
      <c r="L110" s="173">
        <f t="shared" si="19"/>
        <v>0</v>
      </c>
      <c r="M110" s="173">
        <f t="shared" si="19"/>
        <v>0</v>
      </c>
      <c r="N110" s="173">
        <f t="shared" si="19"/>
        <v>0</v>
      </c>
      <c r="O110" s="173">
        <f t="shared" si="19"/>
        <v>0</v>
      </c>
      <c r="P110" s="173">
        <f t="shared" si="19"/>
        <v>0</v>
      </c>
      <c r="Q110" s="173">
        <f t="shared" si="19"/>
        <v>0</v>
      </c>
      <c r="R110" s="173">
        <f t="shared" si="19"/>
        <v>0</v>
      </c>
      <c r="S110" s="173">
        <f t="shared" si="19"/>
        <v>0</v>
      </c>
      <c r="T110" s="173">
        <f t="shared" si="19"/>
        <v>0</v>
      </c>
      <c r="U110" s="173">
        <f t="shared" si="19"/>
        <v>0</v>
      </c>
      <c r="V110" s="173">
        <f t="shared" si="19"/>
        <v>0</v>
      </c>
      <c r="W110" s="173">
        <f t="shared" si="19"/>
        <v>0</v>
      </c>
      <c r="X110" s="173">
        <f>SUM(E110:W110)</f>
        <v>1354.95</v>
      </c>
      <c r="Y110" s="192"/>
    </row>
    <row r="111" spans="1:25" s="158" customFormat="1" x14ac:dyDescent="0.25">
      <c r="B111" s="170"/>
      <c r="C111" s="171"/>
      <c r="D111" s="184"/>
      <c r="E111" s="178"/>
      <c r="F111" s="161"/>
      <c r="G111" s="178"/>
      <c r="H111" s="182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82"/>
      <c r="V111" s="182"/>
      <c r="W111" s="182"/>
      <c r="X111" s="183"/>
      <c r="Y111" s="162"/>
    </row>
    <row r="112" spans="1:25" s="158" customFormat="1" x14ac:dyDescent="0.25">
      <c r="A112" s="177" t="s">
        <v>9</v>
      </c>
      <c r="B112" s="170"/>
      <c r="C112" s="171"/>
      <c r="D112" s="184"/>
      <c r="E112" s="178">
        <f t="shared" ref="E112:X112" si="20">SUM(E110,E101)</f>
        <v>5037.03</v>
      </c>
      <c r="F112" s="178">
        <f t="shared" si="20"/>
        <v>5335.86</v>
      </c>
      <c r="G112" s="178">
        <f t="shared" si="20"/>
        <v>0</v>
      </c>
      <c r="H112" s="178">
        <f t="shared" si="20"/>
        <v>136</v>
      </c>
      <c r="I112" s="178">
        <f t="shared" si="20"/>
        <v>3570.02</v>
      </c>
      <c r="J112" s="178">
        <f t="shared" si="20"/>
        <v>892.2</v>
      </c>
      <c r="K112" s="178">
        <f t="shared" si="20"/>
        <v>1198.4000000000001</v>
      </c>
      <c r="L112" s="178">
        <f t="shared" si="20"/>
        <v>0</v>
      </c>
      <c r="M112" s="178">
        <f t="shared" si="20"/>
        <v>6594.6100000000006</v>
      </c>
      <c r="N112" s="178">
        <f t="shared" si="20"/>
        <v>1346.09</v>
      </c>
      <c r="O112" s="178">
        <f t="shared" si="20"/>
        <v>0</v>
      </c>
      <c r="P112" s="178">
        <f t="shared" si="20"/>
        <v>0</v>
      </c>
      <c r="Q112" s="178">
        <f t="shared" si="20"/>
        <v>0</v>
      </c>
      <c r="R112" s="178">
        <f t="shared" si="20"/>
        <v>1024.43</v>
      </c>
      <c r="S112" s="178">
        <f t="shared" si="20"/>
        <v>0</v>
      </c>
      <c r="T112" s="178">
        <f t="shared" si="20"/>
        <v>0</v>
      </c>
      <c r="U112" s="178">
        <f t="shared" si="20"/>
        <v>0</v>
      </c>
      <c r="V112" s="178">
        <f t="shared" si="20"/>
        <v>0</v>
      </c>
      <c r="W112" s="178">
        <f t="shared" si="20"/>
        <v>0</v>
      </c>
      <c r="X112" s="178">
        <f t="shared" si="20"/>
        <v>25134.640000000003</v>
      </c>
      <c r="Y112" s="162"/>
    </row>
    <row r="113" spans="1:25" s="158" customFormat="1" ht="10.199999999999999" customHeight="1" x14ac:dyDescent="0.25">
      <c r="A113" s="163"/>
      <c r="B113" s="157"/>
      <c r="D113" s="159"/>
      <c r="E113" s="160"/>
      <c r="F113" s="161"/>
      <c r="G113" s="160"/>
      <c r="H113" s="160"/>
      <c r="I113" s="160"/>
      <c r="J113" s="160"/>
      <c r="K113" s="165"/>
      <c r="L113" s="165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2"/>
    </row>
    <row r="114" spans="1:25" s="158" customFormat="1" x14ac:dyDescent="0.25">
      <c r="A114" s="156">
        <v>45320</v>
      </c>
      <c r="B114" s="164" t="s">
        <v>53</v>
      </c>
      <c r="C114" s="158" t="s">
        <v>50</v>
      </c>
      <c r="D114" s="164"/>
      <c r="E114" s="160"/>
      <c r="F114" s="161"/>
      <c r="G114" s="160"/>
      <c r="H114" s="165"/>
      <c r="I114" s="165">
        <v>364.9</v>
      </c>
      <c r="J114" s="165"/>
      <c r="K114" s="165"/>
      <c r="L114" s="165"/>
      <c r="M114" s="165"/>
      <c r="N114" s="165"/>
      <c r="O114" s="165"/>
      <c r="P114" s="165"/>
      <c r="Q114" s="165"/>
      <c r="S114" s="165"/>
      <c r="T114" s="160"/>
      <c r="U114" s="160"/>
      <c r="V114" s="160"/>
      <c r="W114" s="160"/>
      <c r="X114" s="167"/>
      <c r="Y114" s="162"/>
    </row>
    <row r="115" spans="1:25" s="158" customFormat="1" ht="12.75" customHeight="1" x14ac:dyDescent="0.25">
      <c r="A115" s="156">
        <v>45320</v>
      </c>
      <c r="B115" s="164" t="s">
        <v>53</v>
      </c>
      <c r="C115" s="158" t="s">
        <v>35</v>
      </c>
      <c r="D115" s="164"/>
      <c r="E115" s="160"/>
      <c r="F115" s="161"/>
      <c r="G115" s="160"/>
      <c r="H115" s="165"/>
      <c r="I115" s="165"/>
      <c r="J115" s="165">
        <v>91.4</v>
      </c>
      <c r="K115" s="165"/>
      <c r="L115" s="165"/>
      <c r="M115" s="165"/>
      <c r="N115" s="165"/>
      <c r="O115" s="165"/>
      <c r="P115" s="165"/>
      <c r="Q115" s="165"/>
      <c r="S115" s="165"/>
      <c r="T115" s="160"/>
      <c r="U115" s="160"/>
      <c r="V115" s="160"/>
      <c r="W115" s="160"/>
      <c r="X115" s="167"/>
      <c r="Y115" s="162"/>
    </row>
    <row r="116" spans="1:25" s="158" customFormat="1" x14ac:dyDescent="0.25">
      <c r="A116" s="163">
        <v>45301</v>
      </c>
      <c r="B116" s="180" t="s">
        <v>61</v>
      </c>
      <c r="C116" s="158" t="s">
        <v>70</v>
      </c>
      <c r="D116" s="157"/>
      <c r="E116" s="158">
        <v>52.26</v>
      </c>
      <c r="F116" s="161"/>
      <c r="G116" s="165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0"/>
      <c r="Y116" s="162"/>
    </row>
    <row r="117" spans="1:25" s="158" customFormat="1" x14ac:dyDescent="0.25">
      <c r="A117" s="163">
        <v>45306</v>
      </c>
      <c r="B117" s="157">
        <v>104773</v>
      </c>
      <c r="C117" s="158" t="s">
        <v>71</v>
      </c>
      <c r="D117" s="157"/>
      <c r="E117" s="158">
        <v>814.28</v>
      </c>
      <c r="F117" s="161"/>
      <c r="G117" s="165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0"/>
      <c r="Y117" s="162"/>
    </row>
    <row r="118" spans="1:25" s="158" customFormat="1" x14ac:dyDescent="0.25">
      <c r="A118" s="163">
        <v>45306</v>
      </c>
      <c r="B118" s="157">
        <v>14590</v>
      </c>
      <c r="C118" s="158" t="s">
        <v>82</v>
      </c>
      <c r="D118" s="157"/>
      <c r="F118" s="161"/>
      <c r="G118" s="165"/>
      <c r="H118" s="167"/>
      <c r="I118" s="167"/>
      <c r="J118" s="167"/>
      <c r="K118" s="167">
        <v>360</v>
      </c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0"/>
      <c r="Y118" s="162"/>
    </row>
    <row r="119" spans="1:25" s="158" customFormat="1" x14ac:dyDescent="0.25">
      <c r="A119" s="163">
        <v>45317</v>
      </c>
      <c r="B119" s="157" t="s">
        <v>61</v>
      </c>
      <c r="C119" s="158" t="s">
        <v>83</v>
      </c>
      <c r="D119" s="157"/>
      <c r="F119" s="161"/>
      <c r="G119" s="165"/>
      <c r="H119" s="167"/>
      <c r="I119" s="167"/>
      <c r="J119" s="167"/>
      <c r="K119" s="167">
        <v>35</v>
      </c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0"/>
      <c r="Y119" s="162"/>
    </row>
    <row r="120" spans="1:25" s="158" customFormat="1" x14ac:dyDescent="0.25">
      <c r="A120" s="163">
        <v>45320</v>
      </c>
      <c r="B120" s="157" t="s">
        <v>159</v>
      </c>
      <c r="C120" s="158" t="s">
        <v>160</v>
      </c>
      <c r="D120" s="157"/>
      <c r="E120" s="158">
        <v>194.62</v>
      </c>
      <c r="F120" s="161"/>
      <c r="G120" s="165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0"/>
      <c r="Y120" s="162"/>
    </row>
    <row r="121" spans="1:25" s="158" customFormat="1" x14ac:dyDescent="0.25">
      <c r="A121" s="163">
        <v>45320</v>
      </c>
      <c r="B121" s="157" t="s">
        <v>80</v>
      </c>
      <c r="C121" s="158" t="s">
        <v>81</v>
      </c>
      <c r="D121" s="157"/>
      <c r="E121" s="165"/>
      <c r="F121" s="161"/>
      <c r="G121" s="165"/>
      <c r="H121" s="167"/>
      <c r="I121" s="167"/>
      <c r="J121" s="167"/>
      <c r="K121" s="167"/>
      <c r="L121" s="167"/>
      <c r="M121" s="167">
        <v>363</v>
      </c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0"/>
      <c r="Y121" s="162"/>
    </row>
    <row r="122" spans="1:25" s="158" customFormat="1" x14ac:dyDescent="0.25">
      <c r="A122" s="163"/>
      <c r="B122" s="157"/>
      <c r="D122" s="157"/>
      <c r="E122" s="165"/>
      <c r="F122" s="161"/>
      <c r="G122" s="165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0"/>
      <c r="Y122" s="162"/>
    </row>
    <row r="123" spans="1:25" s="158" customFormat="1" x14ac:dyDescent="0.25">
      <c r="A123" s="163"/>
      <c r="B123" s="157"/>
      <c r="D123" s="159"/>
      <c r="E123" s="160"/>
      <c r="F123" s="161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2"/>
    </row>
    <row r="124" spans="1:25" s="193" customFormat="1" x14ac:dyDescent="0.25">
      <c r="A124" s="169" t="s">
        <v>17</v>
      </c>
      <c r="B124" s="189"/>
      <c r="C124" s="190"/>
      <c r="D124" s="191"/>
      <c r="E124" s="173">
        <f>SUM(E113:E123)</f>
        <v>1061.1599999999999</v>
      </c>
      <c r="F124" s="173">
        <f>SUM(F113:F123)</f>
        <v>0</v>
      </c>
      <c r="G124" s="173">
        <f>SUM(G113:G123)</f>
        <v>0</v>
      </c>
      <c r="H124" s="173">
        <f>SUM(H113:H123)</f>
        <v>0</v>
      </c>
      <c r="I124" s="173">
        <f>SUM(I113:I123)</f>
        <v>364.9</v>
      </c>
      <c r="J124" s="173">
        <f>SUM(J113:J123)</f>
        <v>91.4</v>
      </c>
      <c r="K124" s="173">
        <f>SUM(K113:K123)</f>
        <v>395</v>
      </c>
      <c r="L124" s="173">
        <f>SUM(L113:L123)</f>
        <v>0</v>
      </c>
      <c r="M124" s="173">
        <f>SUM(M113:M123)</f>
        <v>363</v>
      </c>
      <c r="N124" s="173">
        <f>SUM(N113:N123)</f>
        <v>0</v>
      </c>
      <c r="O124" s="173">
        <f>SUM(O113:O123)</f>
        <v>0</v>
      </c>
      <c r="P124" s="173">
        <f>SUM(P113:P123)</f>
        <v>0</v>
      </c>
      <c r="Q124" s="173">
        <f>SUM(Q113:Q123)</f>
        <v>0</v>
      </c>
      <c r="R124" s="173">
        <f>SUM(R113:R123)</f>
        <v>0</v>
      </c>
      <c r="S124" s="173">
        <f>SUM(S113:S123)</f>
        <v>0</v>
      </c>
      <c r="T124" s="173">
        <f>SUM(T113:T123)</f>
        <v>0</v>
      </c>
      <c r="U124" s="173">
        <f>SUM(U113:U123)</f>
        <v>0</v>
      </c>
      <c r="V124" s="173">
        <f>SUM(V113:V123)</f>
        <v>0</v>
      </c>
      <c r="W124" s="173">
        <f>SUM(W113:W123)</f>
        <v>0</v>
      </c>
      <c r="X124" s="173">
        <f>SUM(E124:W124)</f>
        <v>2275.46</v>
      </c>
      <c r="Y124" s="192"/>
    </row>
    <row r="125" spans="1:25" s="158" customFormat="1" x14ac:dyDescent="0.25">
      <c r="B125" s="170"/>
      <c r="C125" s="171"/>
      <c r="D125" s="184"/>
      <c r="E125" s="178"/>
      <c r="F125" s="161"/>
      <c r="G125" s="178"/>
      <c r="H125" s="182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82"/>
      <c r="V125" s="182"/>
      <c r="W125" s="182"/>
      <c r="X125" s="183"/>
      <c r="Y125" s="162"/>
    </row>
    <row r="126" spans="1:25" s="158" customFormat="1" x14ac:dyDescent="0.25">
      <c r="A126" s="177" t="s">
        <v>9</v>
      </c>
      <c r="B126" s="170"/>
      <c r="C126" s="171"/>
      <c r="D126" s="184"/>
      <c r="E126" s="178">
        <f>SUM(E124,E112)</f>
        <v>6098.19</v>
      </c>
      <c r="F126" s="178">
        <f>SUM(F124,F112)</f>
        <v>5335.86</v>
      </c>
      <c r="G126" s="178">
        <f>SUM(G124,G112)</f>
        <v>0</v>
      </c>
      <c r="H126" s="178">
        <f>SUM(H124,H112)</f>
        <v>136</v>
      </c>
      <c r="I126" s="178">
        <f>SUM(I124,I112)</f>
        <v>3934.92</v>
      </c>
      <c r="J126" s="178">
        <f>SUM(J124,J112)</f>
        <v>983.6</v>
      </c>
      <c r="K126" s="178">
        <f>SUM(K124,K112)</f>
        <v>1593.4</v>
      </c>
      <c r="L126" s="178">
        <f>SUM(L124,L112)</f>
        <v>0</v>
      </c>
      <c r="M126" s="178">
        <f>SUM(M124,M112)</f>
        <v>6957.6100000000006</v>
      </c>
      <c r="N126" s="178">
        <f>SUM(N124,N112)</f>
        <v>1346.09</v>
      </c>
      <c r="O126" s="178">
        <f>SUM(O124,O112)</f>
        <v>0</v>
      </c>
      <c r="P126" s="178">
        <f>SUM(P124,P112)</f>
        <v>0</v>
      </c>
      <c r="Q126" s="178">
        <f>SUM(Q124,Q112)</f>
        <v>0</v>
      </c>
      <c r="R126" s="178">
        <f>SUM(R124,R112)</f>
        <v>1024.43</v>
      </c>
      <c r="S126" s="178">
        <f>SUM(S124,S112)</f>
        <v>0</v>
      </c>
      <c r="T126" s="178">
        <f>SUM(T124,T112)</f>
        <v>0</v>
      </c>
      <c r="U126" s="178">
        <f>SUM(U124,U112)</f>
        <v>0</v>
      </c>
      <c r="V126" s="178">
        <f>SUM(V124,V112)</f>
        <v>0</v>
      </c>
      <c r="W126" s="178">
        <f>SUM(W124,W112)</f>
        <v>0</v>
      </c>
      <c r="X126" s="178">
        <f>SUM(X124,X112)</f>
        <v>27410.100000000002</v>
      </c>
      <c r="Y126" s="162"/>
    </row>
    <row r="127" spans="1:25" s="158" customFormat="1" x14ac:dyDescent="0.25">
      <c r="A127" s="163"/>
      <c r="B127" s="157"/>
      <c r="D127" s="159"/>
      <c r="E127" s="160"/>
      <c r="F127" s="161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7"/>
      <c r="Y127" s="162"/>
    </row>
    <row r="128" spans="1:25" s="158" customFormat="1" x14ac:dyDescent="0.25">
      <c r="A128" s="163"/>
      <c r="B128" s="157"/>
      <c r="D128" s="159"/>
      <c r="E128" s="160"/>
      <c r="F128" s="161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7"/>
      <c r="Y128" s="162">
        <v>27294.66</v>
      </c>
    </row>
    <row r="129" spans="1:25" s="158" customFormat="1" x14ac:dyDescent="0.25">
      <c r="A129" s="156">
        <v>45345</v>
      </c>
      <c r="B129" s="164" t="s">
        <v>52</v>
      </c>
      <c r="C129" s="158" t="s">
        <v>50</v>
      </c>
      <c r="D129" s="164"/>
      <c r="E129" s="160"/>
      <c r="F129" s="161"/>
      <c r="G129" s="160"/>
      <c r="H129" s="165"/>
      <c r="I129" s="165">
        <v>365.1</v>
      </c>
      <c r="J129" s="165"/>
      <c r="K129" s="165"/>
      <c r="L129" s="165"/>
      <c r="M129" s="165"/>
      <c r="N129" s="165"/>
      <c r="O129" s="165"/>
      <c r="P129" s="165"/>
      <c r="Q129" s="165"/>
      <c r="S129" s="165"/>
      <c r="T129" s="160"/>
      <c r="U129" s="160"/>
      <c r="V129" s="160"/>
      <c r="W129" s="160"/>
      <c r="X129" s="167"/>
      <c r="Y129" s="162"/>
    </row>
    <row r="130" spans="1:25" s="158" customFormat="1" ht="12.75" customHeight="1" x14ac:dyDescent="0.25">
      <c r="A130" s="156">
        <v>45345</v>
      </c>
      <c r="B130" s="164" t="s">
        <v>52</v>
      </c>
      <c r="C130" s="158" t="s">
        <v>35</v>
      </c>
      <c r="D130" s="164"/>
      <c r="E130" s="160"/>
      <c r="F130" s="161"/>
      <c r="G130" s="160"/>
      <c r="H130" s="165"/>
      <c r="I130" s="165"/>
      <c r="J130" s="165">
        <v>91.2</v>
      </c>
      <c r="K130" s="165"/>
      <c r="L130" s="165"/>
      <c r="M130" s="165"/>
      <c r="N130" s="165"/>
      <c r="O130" s="165"/>
      <c r="P130" s="165"/>
      <c r="Q130" s="165"/>
      <c r="S130" s="165"/>
      <c r="T130" s="160"/>
      <c r="U130" s="160"/>
      <c r="V130" s="160"/>
      <c r="W130" s="160"/>
      <c r="X130" s="167"/>
      <c r="Y130" s="162"/>
    </row>
    <row r="131" spans="1:25" s="171" customFormat="1" x14ac:dyDescent="0.25">
      <c r="A131" s="163">
        <v>45324</v>
      </c>
      <c r="B131" s="180" t="s">
        <v>161</v>
      </c>
      <c r="C131" s="158" t="s">
        <v>113</v>
      </c>
      <c r="D131" s="159"/>
      <c r="E131" s="160">
        <v>342</v>
      </c>
      <c r="F131" s="161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7"/>
      <c r="Y131" s="162"/>
    </row>
    <row r="132" spans="1:25" s="158" customFormat="1" x14ac:dyDescent="0.25">
      <c r="A132" s="163">
        <v>45334</v>
      </c>
      <c r="B132" s="180" t="s">
        <v>61</v>
      </c>
      <c r="C132" s="158" t="s">
        <v>70</v>
      </c>
      <c r="D132" s="157"/>
      <c r="E132" s="158">
        <v>52.26</v>
      </c>
      <c r="F132" s="161"/>
      <c r="G132" s="165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0"/>
      <c r="Y132" s="162"/>
    </row>
    <row r="133" spans="1:25" s="158" customFormat="1" x14ac:dyDescent="0.25">
      <c r="A133" s="163">
        <v>45338</v>
      </c>
      <c r="B133" s="157">
        <v>1603240</v>
      </c>
      <c r="C133" s="158" t="s">
        <v>77</v>
      </c>
      <c r="D133" s="159"/>
      <c r="E133" s="160">
        <v>78.040000000000006</v>
      </c>
      <c r="F133" s="161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7"/>
      <c r="Y133" s="162"/>
    </row>
    <row r="134" spans="1:25" s="171" customFormat="1" x14ac:dyDescent="0.25">
      <c r="A134" s="163">
        <v>45345</v>
      </c>
      <c r="B134" s="180" t="s">
        <v>162</v>
      </c>
      <c r="C134" s="158" t="s">
        <v>163</v>
      </c>
      <c r="D134" s="159"/>
      <c r="E134" s="160">
        <v>784.3</v>
      </c>
      <c r="F134" s="161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7"/>
      <c r="Y134" s="162">
        <v>33134.79</v>
      </c>
    </row>
    <row r="135" spans="1:25" s="158" customFormat="1" x14ac:dyDescent="0.25">
      <c r="A135" s="163">
        <v>45345</v>
      </c>
      <c r="B135" s="157" t="s">
        <v>164</v>
      </c>
      <c r="C135" s="158" t="s">
        <v>158</v>
      </c>
      <c r="D135" s="157"/>
      <c r="F135" s="161"/>
      <c r="G135" s="165"/>
      <c r="H135" s="167"/>
      <c r="I135" s="160"/>
      <c r="J135" s="160"/>
      <c r="K135" s="160"/>
      <c r="L135" s="160"/>
      <c r="M135" s="160">
        <v>114</v>
      </c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7"/>
      <c r="Y135" s="162"/>
    </row>
    <row r="136" spans="1:25" s="158" customFormat="1" x14ac:dyDescent="0.25">
      <c r="A136" s="163">
        <v>45345</v>
      </c>
      <c r="B136" s="157" t="s">
        <v>165</v>
      </c>
      <c r="C136" s="158" t="s">
        <v>166</v>
      </c>
      <c r="D136" s="157"/>
      <c r="F136" s="161"/>
      <c r="G136" s="165"/>
      <c r="H136" s="167"/>
      <c r="I136" s="160"/>
      <c r="J136" s="160"/>
      <c r="K136" s="160"/>
      <c r="L136" s="160"/>
      <c r="M136" s="160">
        <v>39.979999999999997</v>
      </c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7"/>
      <c r="Y136" s="162"/>
    </row>
    <row r="137" spans="1:25" s="158" customFormat="1" x14ac:dyDescent="0.25">
      <c r="A137" s="163">
        <v>45345</v>
      </c>
      <c r="B137" s="157" t="s">
        <v>164</v>
      </c>
      <c r="C137" s="158" t="s">
        <v>158</v>
      </c>
      <c r="D137" s="157"/>
      <c r="F137" s="161"/>
      <c r="G137" s="165"/>
      <c r="H137" s="167"/>
      <c r="I137" s="160"/>
      <c r="J137" s="160"/>
      <c r="K137" s="160"/>
      <c r="L137" s="160"/>
      <c r="M137" s="160">
        <v>34.799999999999997</v>
      </c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7"/>
      <c r="Y137" s="162"/>
    </row>
    <row r="138" spans="1:25" s="158" customFormat="1" x14ac:dyDescent="0.25">
      <c r="A138" s="163"/>
      <c r="B138" s="180"/>
      <c r="D138" s="164"/>
      <c r="E138" s="160"/>
      <c r="F138" s="161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7"/>
      <c r="Y138" s="162"/>
    </row>
    <row r="139" spans="1:25" s="158" customFormat="1" x14ac:dyDescent="0.25">
      <c r="A139" s="163"/>
      <c r="B139" s="157"/>
      <c r="D139" s="159"/>
      <c r="E139" s="160"/>
      <c r="F139" s="161"/>
      <c r="G139" s="160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2"/>
    </row>
    <row r="140" spans="1:25" s="193" customFormat="1" x14ac:dyDescent="0.25">
      <c r="A140" s="169" t="s">
        <v>18</v>
      </c>
      <c r="B140" s="189"/>
      <c r="C140" s="190"/>
      <c r="D140" s="191"/>
      <c r="E140" s="173">
        <f>SUM(E127:E139)</f>
        <v>1256.5999999999999</v>
      </c>
      <c r="F140" s="173">
        <f>SUM(F127:F139)</f>
        <v>0</v>
      </c>
      <c r="G140" s="173">
        <f>SUM(G127:G139)</f>
        <v>0</v>
      </c>
      <c r="H140" s="173">
        <f>SUM(H127:H139)</f>
        <v>0</v>
      </c>
      <c r="I140" s="173">
        <f>SUM(I127:I139)</f>
        <v>365.1</v>
      </c>
      <c r="J140" s="173">
        <f>SUM(J127:J139)</f>
        <v>91.2</v>
      </c>
      <c r="K140" s="173">
        <f>SUM(K127:K139)</f>
        <v>0</v>
      </c>
      <c r="L140" s="173">
        <f>SUM(L127:L139)</f>
        <v>0</v>
      </c>
      <c r="M140" s="173">
        <f>SUM(M127:M139)</f>
        <v>188.77999999999997</v>
      </c>
      <c r="N140" s="173">
        <f>SUM(N127:N139)</f>
        <v>0</v>
      </c>
      <c r="O140" s="173">
        <f>SUM(O127:O139)</f>
        <v>0</v>
      </c>
      <c r="P140" s="173">
        <f>SUM(P127:P139)</f>
        <v>0</v>
      </c>
      <c r="Q140" s="173">
        <f>SUM(Q127:Q139)</f>
        <v>0</v>
      </c>
      <c r="R140" s="173">
        <f>SUM(R127:R139)</f>
        <v>0</v>
      </c>
      <c r="S140" s="173">
        <f>SUM(S127:S139)</f>
        <v>0</v>
      </c>
      <c r="T140" s="173">
        <f>SUM(T127:T139)</f>
        <v>0</v>
      </c>
      <c r="U140" s="173">
        <f>SUM(U127:U139)</f>
        <v>0</v>
      </c>
      <c r="V140" s="173">
        <f>SUM(V127:V139)</f>
        <v>0</v>
      </c>
      <c r="W140" s="173">
        <f>SUM(W127:W139)</f>
        <v>0</v>
      </c>
      <c r="X140" s="173">
        <f>SUM(E140:W140)</f>
        <v>1901.6799999999998</v>
      </c>
      <c r="Y140" s="194"/>
    </row>
    <row r="141" spans="1:25" s="158" customFormat="1" x14ac:dyDescent="0.25">
      <c r="A141" s="177"/>
      <c r="B141" s="170"/>
      <c r="C141" s="171"/>
      <c r="D141" s="184"/>
      <c r="E141" s="178"/>
      <c r="F141" s="161"/>
      <c r="G141" s="178"/>
      <c r="H141" s="182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82"/>
      <c r="W141" s="182"/>
      <c r="X141" s="183"/>
      <c r="Y141" s="179"/>
    </row>
    <row r="142" spans="1:25" s="158" customFormat="1" x14ac:dyDescent="0.25">
      <c r="A142" s="177" t="s">
        <v>9</v>
      </c>
      <c r="B142" s="170"/>
      <c r="C142" s="171"/>
      <c r="D142" s="184"/>
      <c r="E142" s="178">
        <f>SUM(E126+E140)</f>
        <v>7354.7899999999991</v>
      </c>
      <c r="F142" s="178">
        <f>SUM(F126+F140)</f>
        <v>5335.86</v>
      </c>
      <c r="G142" s="178">
        <f>SUM(G126+G140)</f>
        <v>0</v>
      </c>
      <c r="H142" s="178">
        <f>SUM(H126+H140)</f>
        <v>136</v>
      </c>
      <c r="I142" s="178">
        <f>SUM(I126+I140)</f>
        <v>4300.0200000000004</v>
      </c>
      <c r="J142" s="178">
        <f>SUM(J126+J140)</f>
        <v>1074.8</v>
      </c>
      <c r="K142" s="178">
        <f>SUM(K126+K140)</f>
        <v>1593.4</v>
      </c>
      <c r="L142" s="178">
        <f>SUM(L126+L140)</f>
        <v>0</v>
      </c>
      <c r="M142" s="178">
        <f>SUM(M126+M140)</f>
        <v>7146.39</v>
      </c>
      <c r="N142" s="178">
        <f>SUM(N126+N140)</f>
        <v>1346.09</v>
      </c>
      <c r="O142" s="178">
        <f>SUM(O126+O140)</f>
        <v>0</v>
      </c>
      <c r="P142" s="178">
        <f>SUM(P126+P140)</f>
        <v>0</v>
      </c>
      <c r="Q142" s="178">
        <f>SUM(Q126+Q140)</f>
        <v>0</v>
      </c>
      <c r="R142" s="178">
        <f>SUM(R126+R140)</f>
        <v>1024.43</v>
      </c>
      <c r="S142" s="178">
        <f>SUM(S126+S140)</f>
        <v>0</v>
      </c>
      <c r="T142" s="178">
        <f>SUM(T126+T140)</f>
        <v>0</v>
      </c>
      <c r="U142" s="178">
        <f>SUM(U126+U140)</f>
        <v>0</v>
      </c>
      <c r="V142" s="178">
        <f>SUM(V126+V140)</f>
        <v>0</v>
      </c>
      <c r="W142" s="178">
        <f>SUM(W126+W140)</f>
        <v>0</v>
      </c>
      <c r="X142" s="178">
        <f>SUM(X126+X140)</f>
        <v>29311.780000000002</v>
      </c>
      <c r="Y142" s="162"/>
    </row>
    <row r="143" spans="1:25" s="158" customFormat="1" x14ac:dyDescent="0.25">
      <c r="A143" s="195"/>
      <c r="B143" s="157"/>
      <c r="D143" s="159"/>
      <c r="E143" s="160"/>
      <c r="F143" s="161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7"/>
      <c r="Y143" s="162"/>
    </row>
    <row r="144" spans="1:25" s="158" customFormat="1" x14ac:dyDescent="0.25">
      <c r="A144" s="163">
        <v>45379</v>
      </c>
      <c r="B144" s="164" t="s">
        <v>51</v>
      </c>
      <c r="C144" s="158" t="s">
        <v>50</v>
      </c>
      <c r="D144" s="164"/>
      <c r="F144" s="161"/>
      <c r="G144" s="165"/>
      <c r="H144" s="167"/>
      <c r="I144" s="167">
        <v>365.1</v>
      </c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0"/>
      <c r="Y144" s="162"/>
    </row>
    <row r="145" spans="1:25" s="158" customFormat="1" ht="13.5" customHeight="1" x14ac:dyDescent="0.25">
      <c r="A145" s="163">
        <v>45379</v>
      </c>
      <c r="B145" s="164" t="s">
        <v>51</v>
      </c>
      <c r="C145" s="158" t="s">
        <v>35</v>
      </c>
      <c r="D145" s="164"/>
      <c r="E145" s="160"/>
      <c r="F145" s="161"/>
      <c r="G145" s="160"/>
      <c r="H145" s="160"/>
      <c r="I145" s="160"/>
      <c r="J145" s="160">
        <v>91.2</v>
      </c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7"/>
      <c r="Y145" s="162"/>
    </row>
    <row r="146" spans="1:25" s="171" customFormat="1" x14ac:dyDescent="0.25">
      <c r="A146" s="163">
        <v>45359</v>
      </c>
      <c r="B146" s="180" t="s">
        <v>167</v>
      </c>
      <c r="C146" s="158" t="s">
        <v>84</v>
      </c>
      <c r="D146" s="159"/>
      <c r="E146" s="160">
        <v>50</v>
      </c>
      <c r="F146" s="161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7"/>
      <c r="Y146" s="162"/>
    </row>
    <row r="147" spans="1:25" s="158" customFormat="1" x14ac:dyDescent="0.25">
      <c r="A147" s="163">
        <v>45359</v>
      </c>
      <c r="B147" s="157" t="s">
        <v>158</v>
      </c>
      <c r="C147" s="158" t="s">
        <v>168</v>
      </c>
      <c r="D147" s="157"/>
      <c r="F147" s="161"/>
      <c r="G147" s="165"/>
      <c r="H147" s="167"/>
      <c r="I147" s="160"/>
      <c r="J147" s="160"/>
      <c r="K147" s="160"/>
      <c r="L147" s="160"/>
      <c r="M147" s="160">
        <v>672</v>
      </c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7"/>
      <c r="Y147" s="162"/>
    </row>
    <row r="148" spans="1:25" s="158" customFormat="1" ht="13.5" customHeight="1" x14ac:dyDescent="0.25">
      <c r="A148" s="163">
        <v>45359</v>
      </c>
      <c r="B148" s="157" t="s">
        <v>161</v>
      </c>
      <c r="C148" s="158" t="s">
        <v>113</v>
      </c>
      <c r="D148" s="159"/>
      <c r="E148" s="160">
        <v>304</v>
      </c>
      <c r="F148" s="161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7"/>
      <c r="Y148" s="162"/>
    </row>
    <row r="149" spans="1:25" s="158" customFormat="1" x14ac:dyDescent="0.25">
      <c r="A149" s="163">
        <v>45362</v>
      </c>
      <c r="B149" s="180" t="s">
        <v>61</v>
      </c>
      <c r="C149" s="158" t="s">
        <v>70</v>
      </c>
      <c r="D149" s="157"/>
      <c r="E149" s="158">
        <v>12.15</v>
      </c>
      <c r="F149" s="161"/>
      <c r="G149" s="165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0"/>
      <c r="Y149" s="162"/>
    </row>
    <row r="150" spans="1:25" s="158" customFormat="1" x14ac:dyDescent="0.25">
      <c r="A150" s="163">
        <v>45372</v>
      </c>
      <c r="B150" s="157" t="s">
        <v>61</v>
      </c>
      <c r="C150" s="158" t="s">
        <v>69</v>
      </c>
      <c r="D150" s="157"/>
      <c r="E150" s="158">
        <v>193.11</v>
      </c>
      <c r="F150" s="161"/>
      <c r="G150" s="165"/>
      <c r="H150" s="167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7"/>
      <c r="Y150" s="162"/>
    </row>
    <row r="151" spans="1:25" s="158" customFormat="1" x14ac:dyDescent="0.25">
      <c r="A151" s="163">
        <v>45379</v>
      </c>
      <c r="B151" s="157" t="s">
        <v>169</v>
      </c>
      <c r="C151" s="158" t="s">
        <v>170</v>
      </c>
      <c r="D151" s="157"/>
      <c r="E151" s="158">
        <v>313.87</v>
      </c>
      <c r="F151" s="161"/>
      <c r="G151" s="165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0"/>
      <c r="Y151" s="162"/>
    </row>
    <row r="152" spans="1:25" s="158" customFormat="1" x14ac:dyDescent="0.25">
      <c r="A152" s="163">
        <v>45379</v>
      </c>
      <c r="B152" s="180" t="s">
        <v>161</v>
      </c>
      <c r="C152" s="158" t="s">
        <v>171</v>
      </c>
      <c r="D152" s="159"/>
      <c r="E152" s="160">
        <v>392</v>
      </c>
      <c r="F152" s="161"/>
      <c r="G152" s="165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0"/>
      <c r="Y152" s="162"/>
    </row>
    <row r="153" spans="1:25" s="158" customFormat="1" ht="13.5" customHeight="1" x14ac:dyDescent="0.25">
      <c r="A153" s="163">
        <v>45382</v>
      </c>
      <c r="B153" s="180" t="s">
        <v>86</v>
      </c>
      <c r="C153" s="158" t="s">
        <v>87</v>
      </c>
      <c r="D153" s="159"/>
      <c r="E153" s="160"/>
      <c r="F153" s="161"/>
      <c r="G153" s="160"/>
      <c r="H153" s="160"/>
      <c r="I153" s="160"/>
      <c r="J153" s="160"/>
      <c r="K153" s="160">
        <v>18</v>
      </c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7"/>
      <c r="Y153" s="162"/>
    </row>
    <row r="154" spans="1:25" s="158" customFormat="1" ht="13.5" customHeight="1" x14ac:dyDescent="0.25">
      <c r="A154" s="163"/>
      <c r="B154" s="157"/>
      <c r="D154" s="159"/>
      <c r="E154" s="160"/>
      <c r="F154" s="161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7"/>
      <c r="Y154" s="162"/>
    </row>
    <row r="155" spans="1:25" x14ac:dyDescent="0.25">
      <c r="F155" s="83"/>
    </row>
    <row r="156" spans="1:25" x14ac:dyDescent="0.25">
      <c r="F156" s="83"/>
    </row>
    <row r="157" spans="1:25" s="87" customFormat="1" ht="13.5" customHeight="1" x14ac:dyDescent="0.25">
      <c r="A157" s="85" t="s">
        <v>19</v>
      </c>
      <c r="B157" s="90"/>
      <c r="D157" s="89"/>
      <c r="E157" s="86">
        <f>SUM(E143:E156)</f>
        <v>1265.1300000000001</v>
      </c>
      <c r="F157" s="86">
        <f>SUM(F143:F156)</f>
        <v>0</v>
      </c>
      <c r="G157" s="86">
        <f>SUM(G143:G156)</f>
        <v>0</v>
      </c>
      <c r="H157" s="86">
        <f>SUM(H143:H156)</f>
        <v>0</v>
      </c>
      <c r="I157" s="86">
        <f>SUM(I143:I156)</f>
        <v>365.1</v>
      </c>
      <c r="J157" s="86">
        <f>SUM(J143:J156)</f>
        <v>91.2</v>
      </c>
      <c r="K157" s="86">
        <f>SUM(K143:K156)</f>
        <v>18</v>
      </c>
      <c r="L157" s="86">
        <f>SUM(L143:L156)</f>
        <v>0</v>
      </c>
      <c r="M157" s="86">
        <f>SUM(M143:M156)</f>
        <v>672</v>
      </c>
      <c r="N157" s="86">
        <f>SUM(N143:N156)</f>
        <v>0</v>
      </c>
      <c r="O157" s="86">
        <f>SUM(O143:O156)</f>
        <v>0</v>
      </c>
      <c r="P157" s="86">
        <f>SUM(P143:P156)</f>
        <v>0</v>
      </c>
      <c r="Q157" s="86">
        <f>SUM(Q143:Q156)</f>
        <v>0</v>
      </c>
      <c r="R157" s="86">
        <f>SUM(R143:R156)</f>
        <v>0</v>
      </c>
      <c r="S157" s="86">
        <f>SUM(S143:S156)</f>
        <v>0</v>
      </c>
      <c r="T157" s="86">
        <f>SUM(T143:T156)</f>
        <v>0</v>
      </c>
      <c r="U157" s="86">
        <f>SUM(U143:U156)</f>
        <v>0</v>
      </c>
      <c r="V157" s="86">
        <f>SUM(V143:V156)</f>
        <v>0</v>
      </c>
      <c r="W157" s="86">
        <f>SUM(W143:W156)</f>
        <v>0</v>
      </c>
      <c r="X157" s="86">
        <f>SUM(E157:W157)</f>
        <v>2411.4300000000003</v>
      </c>
      <c r="Y157" s="88"/>
    </row>
    <row r="158" spans="1:25" ht="13.5" customHeight="1" x14ac:dyDescent="0.25">
      <c r="A158" s="23"/>
      <c r="D158" s="42"/>
      <c r="F158" s="83"/>
      <c r="H158" s="3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31"/>
      <c r="V158" s="31"/>
      <c r="W158" s="31"/>
      <c r="X158" s="27"/>
    </row>
    <row r="159" spans="1:25" x14ac:dyDescent="0.25">
      <c r="A159" s="49" t="s">
        <v>9</v>
      </c>
      <c r="B159" s="39"/>
      <c r="C159" s="28"/>
      <c r="D159" s="44"/>
      <c r="E159" s="29">
        <f>SUM(E157+E142)</f>
        <v>8619.9199999999983</v>
      </c>
      <c r="F159" s="29">
        <f>SUM(F157+F142)</f>
        <v>5335.86</v>
      </c>
      <c r="G159" s="29">
        <f>SUM(G157+G142)</f>
        <v>0</v>
      </c>
      <c r="H159" s="29">
        <f>SUM(H157+H142)</f>
        <v>136</v>
      </c>
      <c r="I159" s="29">
        <f>SUM(I157+I142)</f>
        <v>4665.1200000000008</v>
      </c>
      <c r="J159" s="29">
        <f>SUM(J157+J142)</f>
        <v>1166</v>
      </c>
      <c r="K159" s="29">
        <f>SUM(K157+K142)</f>
        <v>1611.4</v>
      </c>
      <c r="L159" s="29">
        <f>SUM(L157+L142)</f>
        <v>0</v>
      </c>
      <c r="M159" s="29">
        <f>SUM(M157+M142)</f>
        <v>7818.39</v>
      </c>
      <c r="N159" s="29">
        <f>SUM(N157+N142)</f>
        <v>1346.09</v>
      </c>
      <c r="O159" s="29">
        <f>SUM(O157+O142)</f>
        <v>0</v>
      </c>
      <c r="P159" s="29">
        <f>SUM(P157+P142)</f>
        <v>0</v>
      </c>
      <c r="Q159" s="29">
        <f>SUM(Q157+Q142)</f>
        <v>0</v>
      </c>
      <c r="R159" s="29">
        <f>SUM(R157+R142)</f>
        <v>1024.43</v>
      </c>
      <c r="S159" s="29">
        <f>SUM(S157+S142)</f>
        <v>0</v>
      </c>
      <c r="T159" s="29">
        <f>SUM(T157+T142)</f>
        <v>0</v>
      </c>
      <c r="U159" s="29">
        <f>SUM(U157+U142)</f>
        <v>0</v>
      </c>
      <c r="V159" s="29">
        <f>SUM(V157+V142)</f>
        <v>0</v>
      </c>
      <c r="W159" s="29">
        <f>SUM(W157+W142)</f>
        <v>0</v>
      </c>
      <c r="X159" s="29">
        <f>SUM(X157+X142)</f>
        <v>31723.210000000003</v>
      </c>
    </row>
    <row r="160" spans="1:25" x14ac:dyDescent="0.25">
      <c r="A160" s="23"/>
      <c r="D160" s="45"/>
    </row>
    <row r="161" spans="1:25" x14ac:dyDescent="0.25">
      <c r="D161" s="42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7"/>
    </row>
    <row r="162" spans="1:25" x14ac:dyDescent="0.25">
      <c r="A162" s="49"/>
      <c r="B162" s="39"/>
      <c r="C162" s="28"/>
      <c r="D162" s="44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58"/>
    </row>
    <row r="163" spans="1:25" s="28" customFormat="1" x14ac:dyDescent="0.25">
      <c r="A163" s="49"/>
      <c r="B163" s="39"/>
      <c r="D163" s="43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58"/>
      <c r="Y163" s="51"/>
    </row>
    <row r="164" spans="1:25" s="28" customFormat="1" x14ac:dyDescent="0.25">
      <c r="A164" s="49"/>
      <c r="B164" s="39"/>
      <c r="D164" s="43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58"/>
      <c r="Y164" s="51"/>
    </row>
    <row r="165" spans="1:25" s="28" customFormat="1" x14ac:dyDescent="0.25">
      <c r="A165" s="49"/>
      <c r="B165" s="39"/>
      <c r="D165" s="43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58"/>
      <c r="Y165" s="51"/>
    </row>
    <row r="166" spans="1:25" s="28" customFormat="1" x14ac:dyDescent="0.25">
      <c r="A166" s="49"/>
      <c r="B166" s="39"/>
      <c r="D166" s="43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58"/>
      <c r="Y166" s="51"/>
    </row>
    <row r="167" spans="1:25" x14ac:dyDescent="0.25">
      <c r="A167" s="49"/>
      <c r="D167" s="42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7"/>
    </row>
    <row r="168" spans="1:25" x14ac:dyDescent="0.25">
      <c r="C168" s="24"/>
      <c r="D168" s="42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5" x14ac:dyDescent="0.25">
      <c r="D169" s="42"/>
    </row>
    <row r="170" spans="1:25" x14ac:dyDescent="0.25">
      <c r="B170" s="23"/>
      <c r="D170" s="40"/>
      <c r="E170" s="23"/>
      <c r="F170" s="23"/>
      <c r="G170" s="23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1:25" x14ac:dyDescent="0.25">
      <c r="A171" s="84"/>
      <c r="B171" s="23"/>
      <c r="D171" s="40"/>
      <c r="E171" s="23"/>
      <c r="F171" s="23"/>
      <c r="G171" s="23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1:25" s="24" customFormat="1" x14ac:dyDescent="0.25">
      <c r="A172" s="84"/>
      <c r="B172" s="40"/>
      <c r="D172" s="46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36"/>
    </row>
    <row r="173" spans="1:25" s="24" customFormat="1" x14ac:dyDescent="0.25">
      <c r="A173" s="38"/>
      <c r="B173" s="40"/>
      <c r="D173" s="46"/>
      <c r="E173" s="27"/>
      <c r="F173" s="27"/>
      <c r="G173" s="27"/>
      <c r="H173" s="27"/>
      <c r="Y173" s="36"/>
    </row>
    <row r="174" spans="1:25" s="24" customFormat="1" x14ac:dyDescent="0.25">
      <c r="A174" s="38"/>
      <c r="B174" s="40"/>
      <c r="D174" s="42"/>
      <c r="E174" s="27"/>
      <c r="F174" s="27"/>
      <c r="G174" s="27"/>
      <c r="Y174" s="36"/>
    </row>
    <row r="175" spans="1:25" s="24" customFormat="1" x14ac:dyDescent="0.25">
      <c r="A175" s="38"/>
      <c r="B175" s="40"/>
      <c r="D175" s="37"/>
      <c r="E175" s="27"/>
      <c r="F175" s="27"/>
      <c r="G175" s="27"/>
      <c r="H175" s="27"/>
      <c r="Y175" s="36"/>
    </row>
    <row r="176" spans="1:25" s="30" customFormat="1" x14ac:dyDescent="0.25">
      <c r="A176" s="38"/>
      <c r="B176" s="39"/>
      <c r="C176" s="28"/>
      <c r="D176" s="43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58"/>
      <c r="Y176" s="51"/>
    </row>
    <row r="177" spans="1:25" x14ac:dyDescent="0.25">
      <c r="A177" s="49"/>
    </row>
    <row r="178" spans="1:25" s="28" customFormat="1" x14ac:dyDescent="0.25">
      <c r="A178" s="38"/>
      <c r="B178" s="39"/>
      <c r="D178" s="43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58"/>
      <c r="Y178" s="51"/>
    </row>
    <row r="179" spans="1:25" x14ac:dyDescent="0.25">
      <c r="A179" s="49"/>
    </row>
    <row r="180" spans="1:25" x14ac:dyDescent="0.25">
      <c r="D180" s="42"/>
    </row>
    <row r="181" spans="1:25" x14ac:dyDescent="0.25">
      <c r="D181" s="42"/>
    </row>
    <row r="182" spans="1:25" x14ac:dyDescent="0.25">
      <c r="D182" s="42"/>
    </row>
    <row r="183" spans="1:25" x14ac:dyDescent="0.25">
      <c r="D183" s="42"/>
    </row>
    <row r="184" spans="1:25" s="28" customFormat="1" ht="12.75" customHeight="1" x14ac:dyDescent="0.25">
      <c r="A184" s="38"/>
      <c r="B184" s="39"/>
      <c r="D184" s="44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58"/>
      <c r="Y184" s="51"/>
    </row>
    <row r="185" spans="1:25" x14ac:dyDescent="0.25">
      <c r="A185" s="49"/>
    </row>
    <row r="186" spans="1:25" x14ac:dyDescent="0.25">
      <c r="D186" s="42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7"/>
    </row>
    <row r="187" spans="1:25" s="24" customFormat="1" x14ac:dyDescent="0.25">
      <c r="A187" s="38"/>
      <c r="B187" s="40"/>
      <c r="C187" s="23"/>
      <c r="D187" s="42"/>
      <c r="E187" s="21"/>
      <c r="F187" s="21"/>
      <c r="G187" s="21"/>
      <c r="H187" s="21"/>
      <c r="I187" s="22"/>
      <c r="J187" s="22"/>
      <c r="K187" s="22"/>
      <c r="L187" s="22"/>
      <c r="M187" s="22"/>
      <c r="N187" s="22"/>
      <c r="O187" s="22"/>
      <c r="P187" s="22"/>
      <c r="Q187" s="22"/>
      <c r="R187" s="23"/>
      <c r="S187" s="22"/>
      <c r="T187" s="22"/>
      <c r="U187" s="22"/>
      <c r="V187" s="22"/>
      <c r="W187" s="22"/>
      <c r="Y187" s="36"/>
    </row>
    <row r="188" spans="1:25" x14ac:dyDescent="0.25">
      <c r="D188" s="42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7"/>
    </row>
    <row r="189" spans="1:25" x14ac:dyDescent="0.25">
      <c r="D189" s="42"/>
    </row>
    <row r="191" spans="1:25" s="28" customFormat="1" x14ac:dyDescent="0.25">
      <c r="A191" s="38"/>
      <c r="B191" s="39"/>
      <c r="D191" s="43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58"/>
      <c r="Y191" s="51"/>
    </row>
    <row r="192" spans="1:25" x14ac:dyDescent="0.25">
      <c r="A192" s="49"/>
    </row>
    <row r="193" spans="1:25" s="28" customFormat="1" x14ac:dyDescent="0.25">
      <c r="A193" s="38"/>
      <c r="B193" s="39"/>
      <c r="D193" s="43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58"/>
      <c r="Y193" s="51"/>
    </row>
    <row r="194" spans="1:25" x14ac:dyDescent="0.25">
      <c r="A194" s="49"/>
    </row>
    <row r="196" spans="1:25" s="28" customFormat="1" x14ac:dyDescent="0.25">
      <c r="A196" s="38"/>
      <c r="B196" s="39"/>
      <c r="D196" s="43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58"/>
      <c r="Y196" s="51"/>
    </row>
    <row r="197" spans="1:25" s="24" customFormat="1" x14ac:dyDescent="0.25">
      <c r="A197" s="49"/>
      <c r="B197" s="40"/>
      <c r="C197" s="23"/>
      <c r="D197" s="40"/>
      <c r="E197" s="23"/>
      <c r="F197" s="23"/>
      <c r="G197" s="23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3"/>
      <c r="S197" s="22"/>
      <c r="T197" s="22"/>
      <c r="U197" s="22"/>
      <c r="V197" s="22"/>
      <c r="W197" s="22"/>
      <c r="Y197" s="36"/>
    </row>
    <row r="198" spans="1:25" s="30" customFormat="1" x14ac:dyDescent="0.25">
      <c r="A198" s="38"/>
      <c r="B198" s="39"/>
      <c r="C198" s="28"/>
      <c r="D198" s="43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58"/>
      <c r="Y198" s="51"/>
    </row>
    <row r="199" spans="1:25" s="24" customFormat="1" x14ac:dyDescent="0.25">
      <c r="A199" s="49"/>
      <c r="B199" s="40"/>
      <c r="C199" s="23"/>
      <c r="D199" s="37"/>
      <c r="E199" s="21"/>
      <c r="F199" s="21"/>
      <c r="G199" s="21"/>
      <c r="H199" s="21"/>
      <c r="I199" s="22"/>
      <c r="J199" s="22"/>
      <c r="K199" s="22"/>
      <c r="L199" s="22"/>
      <c r="M199" s="22"/>
      <c r="N199" s="22"/>
      <c r="O199" s="22"/>
      <c r="P199" s="22"/>
      <c r="Q199" s="22"/>
      <c r="R199" s="23"/>
      <c r="S199" s="22"/>
      <c r="T199" s="22"/>
      <c r="U199" s="22"/>
      <c r="V199" s="22"/>
      <c r="W199" s="22"/>
      <c r="Y199" s="36"/>
    </row>
    <row r="200" spans="1:25" s="24" customFormat="1" x14ac:dyDescent="0.25">
      <c r="A200" s="38"/>
      <c r="B200" s="40"/>
      <c r="C200" s="23"/>
      <c r="D200" s="37"/>
      <c r="E200" s="21"/>
      <c r="F200" s="21"/>
      <c r="G200" s="21"/>
      <c r="H200" s="21"/>
      <c r="I200" s="22"/>
      <c r="J200" s="22"/>
      <c r="K200" s="22"/>
      <c r="L200" s="22"/>
      <c r="M200" s="22"/>
      <c r="N200" s="22"/>
      <c r="O200" s="22"/>
      <c r="P200" s="22"/>
      <c r="Q200" s="22"/>
      <c r="R200" s="23"/>
      <c r="S200" s="22"/>
      <c r="T200" s="22"/>
      <c r="U200" s="22"/>
      <c r="V200" s="22"/>
      <c r="W200" s="22"/>
      <c r="Y200" s="36"/>
    </row>
    <row r="201" spans="1:25" s="24" customFormat="1" x14ac:dyDescent="0.25">
      <c r="A201" s="38"/>
      <c r="B201" s="40"/>
      <c r="C201" s="23"/>
      <c r="D201" s="37"/>
      <c r="E201" s="21"/>
      <c r="F201" s="21"/>
      <c r="G201" s="21"/>
      <c r="H201" s="21"/>
      <c r="I201" s="22"/>
      <c r="J201" s="22"/>
      <c r="K201" s="22"/>
      <c r="L201" s="22"/>
      <c r="M201" s="22"/>
      <c r="N201" s="22"/>
      <c r="O201" s="22"/>
      <c r="P201" s="22"/>
      <c r="Q201" s="22"/>
      <c r="R201" s="23"/>
      <c r="S201" s="22"/>
      <c r="T201" s="22"/>
      <c r="U201" s="22"/>
      <c r="V201" s="22"/>
      <c r="W201" s="22"/>
      <c r="Y201" s="36"/>
    </row>
    <row r="202" spans="1:25" s="25" customFormat="1" ht="12" x14ac:dyDescent="0.25">
      <c r="A202" s="38"/>
      <c r="B202" s="41"/>
      <c r="D202" s="47"/>
      <c r="E202" s="32"/>
      <c r="F202" s="32"/>
      <c r="G202" s="32"/>
      <c r="H202" s="32"/>
      <c r="I202" s="33"/>
      <c r="J202" s="33"/>
      <c r="K202" s="33"/>
      <c r="L202" s="33"/>
      <c r="M202" s="33"/>
      <c r="N202" s="33"/>
      <c r="O202" s="33"/>
      <c r="P202" s="33"/>
      <c r="Q202" s="33"/>
      <c r="R202" s="34"/>
      <c r="S202" s="33"/>
      <c r="T202" s="33"/>
      <c r="U202" s="33"/>
      <c r="V202" s="33"/>
      <c r="W202" s="33"/>
      <c r="Y202" s="36"/>
    </row>
    <row r="203" spans="1:25" ht="12" x14ac:dyDescent="0.25">
      <c r="A203" s="50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</row>
    <row r="204" spans="1:25" s="34" customFormat="1" ht="12" x14ac:dyDescent="0.25">
      <c r="A204" s="50"/>
      <c r="B204" s="41"/>
      <c r="C204" s="25"/>
      <c r="D204" s="48"/>
      <c r="E204" s="32"/>
      <c r="F204" s="32"/>
      <c r="G204" s="32"/>
      <c r="H204" s="32"/>
      <c r="I204" s="33"/>
      <c r="J204" s="33"/>
      <c r="K204" s="33"/>
      <c r="L204" s="33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36"/>
    </row>
    <row r="205" spans="1:25" ht="12" x14ac:dyDescent="0.25">
      <c r="A205" s="50"/>
      <c r="I205" s="24"/>
      <c r="J205" s="24"/>
      <c r="K205" s="24"/>
      <c r="L205" s="24"/>
    </row>
    <row r="206" spans="1:25" s="24" customFormat="1" x14ac:dyDescent="0.25">
      <c r="A206" s="38"/>
      <c r="B206" s="40"/>
      <c r="C206" s="23"/>
      <c r="D206" s="37"/>
      <c r="E206" s="21"/>
      <c r="F206" s="21"/>
      <c r="G206" s="21"/>
      <c r="H206" s="21"/>
      <c r="I206" s="22"/>
      <c r="J206" s="22"/>
      <c r="K206" s="22"/>
      <c r="L206" s="22"/>
      <c r="M206" s="22"/>
      <c r="N206" s="22"/>
      <c r="O206" s="22"/>
      <c r="P206" s="22"/>
      <c r="Q206" s="22"/>
      <c r="R206" s="23"/>
      <c r="S206" s="22"/>
      <c r="T206" s="22"/>
      <c r="U206" s="22"/>
      <c r="V206" s="22"/>
      <c r="W206" s="22"/>
      <c r="Y206" s="36"/>
    </row>
    <row r="210" spans="1:25" ht="12" x14ac:dyDescent="0.25">
      <c r="B210" s="41"/>
      <c r="C210" s="25"/>
      <c r="D210" s="48"/>
      <c r="E210" s="32"/>
      <c r="F210" s="32"/>
      <c r="G210" s="32"/>
      <c r="H210" s="32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</row>
    <row r="211" spans="1:25" ht="12" x14ac:dyDescent="0.25">
      <c r="X211" s="25"/>
    </row>
    <row r="212" spans="1:25" s="34" customFormat="1" ht="12" x14ac:dyDescent="0.25">
      <c r="A212" s="50"/>
      <c r="B212" s="41"/>
      <c r="C212" s="25"/>
      <c r="D212" s="48"/>
      <c r="E212" s="32"/>
      <c r="F212" s="32"/>
      <c r="G212" s="32"/>
      <c r="H212" s="32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36"/>
    </row>
    <row r="213" spans="1:25" s="34" customFormat="1" ht="12" x14ac:dyDescent="0.25">
      <c r="A213" s="50"/>
      <c r="B213" s="41"/>
      <c r="C213" s="25"/>
      <c r="D213" s="48"/>
      <c r="E213" s="32"/>
      <c r="F213" s="32"/>
      <c r="G213" s="32"/>
      <c r="H213" s="32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36"/>
    </row>
    <row r="214" spans="1:25" ht="12" x14ac:dyDescent="0.25">
      <c r="A214" s="50"/>
      <c r="E214" s="26"/>
      <c r="F214" s="26"/>
      <c r="G214" s="26"/>
      <c r="H214" s="26"/>
      <c r="I214" s="23"/>
      <c r="J214" s="23"/>
      <c r="K214" s="23"/>
      <c r="L214" s="23"/>
      <c r="M214" s="23"/>
      <c r="N214" s="23"/>
      <c r="O214" s="23"/>
      <c r="P214" s="23"/>
      <c r="Q214" s="23"/>
      <c r="S214" s="23"/>
      <c r="T214" s="23"/>
      <c r="U214" s="23"/>
      <c r="V214" s="23"/>
      <c r="W214" s="23"/>
      <c r="Y214" s="35"/>
    </row>
    <row r="215" spans="1:25" x14ac:dyDescent="0.25">
      <c r="I215" s="23"/>
      <c r="J215" s="23"/>
      <c r="K215" s="23"/>
      <c r="L215" s="23"/>
      <c r="M215" s="23"/>
      <c r="N215" s="23"/>
      <c r="O215" s="23"/>
      <c r="P215" s="23"/>
      <c r="Q215" s="23"/>
      <c r="S215" s="23"/>
      <c r="T215" s="23"/>
      <c r="U215" s="23"/>
      <c r="V215" s="23"/>
      <c r="W215" s="23"/>
      <c r="Y215" s="35"/>
    </row>
    <row r="216" spans="1:25" x14ac:dyDescent="0.25">
      <c r="M216" s="23"/>
      <c r="N216" s="23"/>
      <c r="O216" s="23"/>
      <c r="P216" s="23"/>
      <c r="Q216" s="23"/>
      <c r="S216" s="23"/>
      <c r="T216" s="23"/>
      <c r="U216" s="23"/>
      <c r="V216" s="23"/>
      <c r="W216" s="23"/>
      <c r="Y216" s="35"/>
    </row>
    <row r="217" spans="1:25" x14ac:dyDescent="0.25">
      <c r="E217" s="26"/>
      <c r="F217" s="26"/>
      <c r="G217" s="26"/>
      <c r="H217" s="26"/>
      <c r="I217" s="23"/>
      <c r="J217" s="23"/>
      <c r="K217" s="23"/>
      <c r="L217" s="23"/>
      <c r="M217" s="23"/>
      <c r="N217" s="23"/>
      <c r="O217" s="23"/>
      <c r="P217" s="23"/>
      <c r="Q217" s="23"/>
      <c r="S217" s="23"/>
      <c r="T217" s="23"/>
      <c r="U217" s="23"/>
      <c r="V217" s="23"/>
      <c r="W217" s="23"/>
      <c r="Y217" s="35"/>
    </row>
    <row r="218" spans="1:25" x14ac:dyDescent="0.25">
      <c r="E218" s="26"/>
      <c r="F218" s="26"/>
      <c r="G218" s="26"/>
      <c r="H218" s="26"/>
      <c r="I218" s="23"/>
      <c r="J218" s="23"/>
      <c r="K218" s="23"/>
      <c r="L218" s="23"/>
      <c r="M218" s="23"/>
      <c r="N218" s="23"/>
      <c r="O218" s="23"/>
      <c r="P218" s="23"/>
      <c r="Q218" s="23"/>
      <c r="S218" s="23"/>
      <c r="T218" s="23"/>
      <c r="U218" s="23"/>
      <c r="V218" s="23"/>
      <c r="W218" s="23"/>
      <c r="Y218" s="35"/>
    </row>
    <row r="219" spans="1:25" x14ac:dyDescent="0.25">
      <c r="E219" s="26"/>
      <c r="F219" s="26"/>
      <c r="G219" s="26"/>
      <c r="H219" s="26"/>
      <c r="I219" s="23"/>
      <c r="J219" s="23"/>
      <c r="K219" s="23"/>
      <c r="L219" s="23"/>
      <c r="M219" s="23"/>
      <c r="N219" s="23"/>
      <c r="O219" s="23"/>
      <c r="P219" s="23"/>
      <c r="Q219" s="23"/>
      <c r="S219" s="23"/>
      <c r="T219" s="23"/>
      <c r="U219" s="23"/>
      <c r="V219" s="23"/>
      <c r="W219" s="23"/>
      <c r="Y219" s="35"/>
    </row>
    <row r="220" spans="1:25" s="34" customFormat="1" ht="12" x14ac:dyDescent="0.25">
      <c r="A220" s="38"/>
      <c r="B220" s="41"/>
      <c r="C220" s="25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25"/>
      <c r="Y220" s="36"/>
    </row>
    <row r="221" spans="1:25" ht="12" x14ac:dyDescent="0.25">
      <c r="A221" s="50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</row>
    <row r="222" spans="1:25" ht="12" x14ac:dyDescent="0.25">
      <c r="A222" s="50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</row>
    <row r="223" spans="1:25" s="25" customFormat="1" ht="12" x14ac:dyDescent="0.25">
      <c r="A223" s="50"/>
      <c r="B223" s="41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6"/>
    </row>
    <row r="224" spans="1:25" ht="12" x14ac:dyDescent="0.25">
      <c r="A224" s="50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</row>
    <row r="225" spans="1:25" s="24" customFormat="1" x14ac:dyDescent="0.25">
      <c r="A225" s="38"/>
      <c r="B225" s="40"/>
      <c r="C225" s="23"/>
      <c r="D225" s="37"/>
      <c r="E225" s="21"/>
      <c r="F225" s="21"/>
      <c r="G225" s="21"/>
      <c r="H225" s="21"/>
      <c r="I225" s="22"/>
      <c r="J225" s="22"/>
      <c r="K225" s="22"/>
      <c r="L225" s="22"/>
      <c r="M225" s="22"/>
      <c r="N225" s="22"/>
      <c r="O225" s="22"/>
      <c r="P225" s="22"/>
      <c r="Q225" s="22"/>
      <c r="R225" s="23"/>
      <c r="S225" s="22"/>
      <c r="T225" s="22"/>
      <c r="U225" s="22"/>
      <c r="V225" s="22"/>
      <c r="W225" s="22"/>
      <c r="Y225" s="36"/>
    </row>
    <row r="230" spans="1:25" ht="19.5" customHeight="1" x14ac:dyDescent="0.25">
      <c r="B230" s="41"/>
      <c r="C230" s="25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</row>
    <row r="231" spans="1:25" ht="12" x14ac:dyDescent="0.25"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</row>
    <row r="232" spans="1:25" s="25" customFormat="1" ht="12" x14ac:dyDescent="0.25">
      <c r="A232" s="50"/>
      <c r="B232" s="41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6"/>
    </row>
    <row r="233" spans="1:25" ht="12" x14ac:dyDescent="0.25">
      <c r="A233" s="50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</row>
    <row r="234" spans="1:25" s="24" customFormat="1" x14ac:dyDescent="0.25">
      <c r="A234" s="38"/>
      <c r="B234" s="40"/>
      <c r="C234" s="23"/>
      <c r="D234" s="37"/>
      <c r="E234" s="21"/>
      <c r="F234" s="21"/>
      <c r="G234" s="21"/>
      <c r="H234" s="21"/>
      <c r="I234" s="22"/>
      <c r="J234" s="22"/>
      <c r="K234" s="22"/>
      <c r="L234" s="22"/>
      <c r="M234" s="22"/>
      <c r="N234" s="22"/>
      <c r="O234" s="22"/>
      <c r="P234" s="22"/>
      <c r="Q234" s="22"/>
      <c r="R234" s="23"/>
      <c r="S234" s="22"/>
      <c r="T234" s="22"/>
      <c r="U234" s="22"/>
      <c r="V234" s="22"/>
      <c r="W234" s="22"/>
      <c r="Y234" s="36"/>
    </row>
    <row r="243" spans="1:25" ht="12" x14ac:dyDescent="0.25">
      <c r="B243" s="41"/>
      <c r="C243" s="25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</row>
    <row r="244" spans="1:25" ht="12" x14ac:dyDescent="0.25"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</row>
    <row r="245" spans="1:25" s="25" customFormat="1" ht="12" x14ac:dyDescent="0.25">
      <c r="A245" s="50"/>
      <c r="B245" s="41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6"/>
    </row>
    <row r="246" spans="1:25" ht="12" x14ac:dyDescent="0.25">
      <c r="A246" s="50"/>
      <c r="C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</row>
    <row r="247" spans="1:25" s="24" customFormat="1" x14ac:dyDescent="0.25">
      <c r="A247" s="38"/>
      <c r="B247" s="40"/>
      <c r="D247" s="37"/>
      <c r="E247" s="21"/>
      <c r="F247" s="21"/>
      <c r="G247" s="21"/>
      <c r="H247" s="21"/>
      <c r="I247" s="22"/>
      <c r="J247" s="22"/>
      <c r="K247" s="22"/>
      <c r="L247" s="22"/>
      <c r="M247" s="22"/>
      <c r="N247" s="22"/>
      <c r="O247" s="22"/>
      <c r="P247" s="22"/>
      <c r="Q247" s="22"/>
      <c r="R247" s="23"/>
      <c r="S247" s="22"/>
      <c r="T247" s="22"/>
      <c r="U247" s="22"/>
      <c r="V247" s="22"/>
      <c r="W247" s="22"/>
      <c r="Y247" s="36"/>
    </row>
    <row r="248" spans="1:25" x14ac:dyDescent="0.25">
      <c r="C248" s="24"/>
    </row>
    <row r="323" spans="18:18" x14ac:dyDescent="0.25">
      <c r="R323" s="22"/>
    </row>
  </sheetData>
  <printOptions horizontalCentered="1" verticalCentered="1" headings="1" gridLines="1"/>
  <pageMargins left="0.39370078740157483" right="0.39370078740157483" top="0.59055118110236227" bottom="0.59055118110236227" header="0.19685039370078741" footer="0.51181102362204722"/>
  <pageSetup paperSize="9" scale="60" orientation="landscape" horizontalDpi="300" verticalDpi="300" r:id="rId1"/>
  <headerFooter alignWithMargins="0">
    <oddHeader>&amp;CAppleton Roebuck and Acaster Selby Parish Council
 Payments 2014/15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topLeftCell="A16" zoomScaleNormal="100" workbookViewId="0">
      <selection activeCell="H33" sqref="H33"/>
    </sheetView>
  </sheetViews>
  <sheetFormatPr defaultRowHeight="13.2" x14ac:dyDescent="0.25"/>
  <cols>
    <col min="1" max="1" width="12" bestFit="1" customWidth="1"/>
    <col min="7" max="7" width="10.33203125" bestFit="1" customWidth="1"/>
    <col min="8" max="8" width="10.6640625" bestFit="1" customWidth="1"/>
    <col min="11" max="11" width="9.109375" bestFit="1" customWidth="1"/>
  </cols>
  <sheetData>
    <row r="1" spans="1:11" x14ac:dyDescent="0.25">
      <c r="A1" s="62" t="s">
        <v>93</v>
      </c>
    </row>
    <row r="2" spans="1:11" x14ac:dyDescent="0.25">
      <c r="A2" s="62" t="s">
        <v>94</v>
      </c>
    </row>
    <row r="3" spans="1:11" x14ac:dyDescent="0.25">
      <c r="A3" t="s">
        <v>76</v>
      </c>
    </row>
    <row r="4" spans="1:11" x14ac:dyDescent="0.25">
      <c r="A4" s="99" t="s">
        <v>95</v>
      </c>
    </row>
    <row r="6" spans="1:11" x14ac:dyDescent="0.25">
      <c r="A6" s="62" t="s">
        <v>92</v>
      </c>
      <c r="G6" t="s">
        <v>21</v>
      </c>
      <c r="H6" t="s">
        <v>21</v>
      </c>
    </row>
    <row r="7" spans="1:11" x14ac:dyDescent="0.25">
      <c r="A7" t="s">
        <v>22</v>
      </c>
      <c r="G7" s="91">
        <v>30738.18</v>
      </c>
    </row>
    <row r="8" spans="1:11" x14ac:dyDescent="0.25">
      <c r="A8" t="s">
        <v>23</v>
      </c>
      <c r="G8" s="93">
        <v>20250.41</v>
      </c>
      <c r="K8" s="91"/>
    </row>
    <row r="9" spans="1:11" x14ac:dyDescent="0.25">
      <c r="H9" s="91">
        <f>SUM(G7:G8)</f>
        <v>50988.59</v>
      </c>
    </row>
    <row r="11" spans="1:11" x14ac:dyDescent="0.25">
      <c r="A11" t="s">
        <v>27</v>
      </c>
      <c r="G11" t="s">
        <v>26</v>
      </c>
    </row>
    <row r="13" spans="1:11" x14ac:dyDescent="0.25">
      <c r="A13" s="62" t="s">
        <v>91</v>
      </c>
    </row>
    <row r="14" spans="1:11" x14ac:dyDescent="0.25">
      <c r="A14" s="62"/>
    </row>
    <row r="15" spans="1:11" x14ac:dyDescent="0.25">
      <c r="A15" s="62"/>
    </row>
    <row r="16" spans="1:11" x14ac:dyDescent="0.25">
      <c r="A16" s="62"/>
      <c r="G16" s="91"/>
    </row>
    <row r="17" spans="1:8" x14ac:dyDescent="0.25">
      <c r="A17" s="62"/>
      <c r="F17" s="62" t="s">
        <v>2</v>
      </c>
      <c r="G17" s="91"/>
      <c r="H17" s="91">
        <f>SUM(G14:G16)</f>
        <v>0</v>
      </c>
    </row>
    <row r="18" spans="1:8" x14ac:dyDescent="0.25">
      <c r="A18" s="62"/>
      <c r="G18" s="91"/>
    </row>
    <row r="19" spans="1:8" x14ac:dyDescent="0.25">
      <c r="A19" s="62" t="s">
        <v>90</v>
      </c>
    </row>
    <row r="20" spans="1:8" x14ac:dyDescent="0.25">
      <c r="A20" s="92"/>
      <c r="G20" s="91"/>
    </row>
    <row r="21" spans="1:8" x14ac:dyDescent="0.25">
      <c r="A21" s="92"/>
      <c r="G21" s="91"/>
    </row>
    <row r="22" spans="1:8" x14ac:dyDescent="0.25">
      <c r="A22" s="92"/>
      <c r="G22" s="91"/>
    </row>
    <row r="23" spans="1:8" x14ac:dyDescent="0.25">
      <c r="A23" s="92"/>
      <c r="F23" s="62" t="s">
        <v>2</v>
      </c>
      <c r="G23" s="91"/>
      <c r="H23" s="91">
        <f>SUM(G20:G22)</f>
        <v>0</v>
      </c>
    </row>
    <row r="24" spans="1:8" x14ac:dyDescent="0.25">
      <c r="A24" s="92"/>
      <c r="F24" s="62"/>
      <c r="G24" s="91"/>
      <c r="H24" s="91"/>
    </row>
    <row r="25" spans="1:8" x14ac:dyDescent="0.25">
      <c r="A25" s="92"/>
      <c r="F25" s="62"/>
      <c r="G25" s="91"/>
      <c r="H25" s="91"/>
    </row>
    <row r="26" spans="1:8" x14ac:dyDescent="0.25">
      <c r="H26" s="91"/>
    </row>
    <row r="27" spans="1:8" x14ac:dyDescent="0.25">
      <c r="A27" s="62" t="s">
        <v>72</v>
      </c>
      <c r="H27" s="93">
        <f>SUM(H9:H26)</f>
        <v>50988.59</v>
      </c>
    </row>
    <row r="29" spans="1:8" ht="14.4" x14ac:dyDescent="0.3">
      <c r="A29" s="60" t="s">
        <v>55</v>
      </c>
    </row>
    <row r="30" spans="1:8" x14ac:dyDescent="0.25">
      <c r="A30" s="97" t="s">
        <v>56</v>
      </c>
    </row>
    <row r="31" spans="1:8" ht="14.4" x14ac:dyDescent="0.3">
      <c r="A31" s="60" t="s">
        <v>28</v>
      </c>
    </row>
    <row r="33" spans="1:10" x14ac:dyDescent="0.25">
      <c r="A33" s="62" t="s">
        <v>89</v>
      </c>
      <c r="H33" s="100">
        <v>46514.939999999995</v>
      </c>
    </row>
    <row r="34" spans="1:10" x14ac:dyDescent="0.25">
      <c r="A34" s="62" t="s">
        <v>66</v>
      </c>
      <c r="H34" s="61">
        <v>11469.05</v>
      </c>
    </row>
    <row r="35" spans="1:10" x14ac:dyDescent="0.25">
      <c r="A35" s="62" t="s">
        <v>67</v>
      </c>
      <c r="H35" s="94">
        <v>-6995.4</v>
      </c>
    </row>
    <row r="36" spans="1:10" x14ac:dyDescent="0.25">
      <c r="H36" s="59"/>
    </row>
    <row r="37" spans="1:10" x14ac:dyDescent="0.25">
      <c r="A37" t="s">
        <v>29</v>
      </c>
    </row>
    <row r="38" spans="1:10" x14ac:dyDescent="0.25">
      <c r="A38" t="s">
        <v>88</v>
      </c>
      <c r="H38" s="98">
        <f>SUM(H33:H35)</f>
        <v>50988.589999999989</v>
      </c>
      <c r="J38" s="61"/>
    </row>
    <row r="40" spans="1:10" x14ac:dyDescent="0.25">
      <c r="A40" t="s">
        <v>63</v>
      </c>
    </row>
    <row r="41" spans="1:10" x14ac:dyDescent="0.25">
      <c r="A41" t="s">
        <v>64</v>
      </c>
      <c r="G41" s="100">
        <v>5000</v>
      </c>
      <c r="H41" s="100"/>
    </row>
    <row r="42" spans="1:10" x14ac:dyDescent="0.25">
      <c r="A42" s="62" t="s">
        <v>68</v>
      </c>
      <c r="G42" s="100">
        <v>10000</v>
      </c>
      <c r="H42" s="103"/>
    </row>
    <row r="43" spans="1:10" x14ac:dyDescent="0.25">
      <c r="A43" s="62" t="s">
        <v>74</v>
      </c>
      <c r="G43" s="100">
        <v>1500</v>
      </c>
      <c r="H43" s="103"/>
    </row>
    <row r="44" spans="1:10" x14ac:dyDescent="0.25">
      <c r="A44" s="62" t="s">
        <v>75</v>
      </c>
      <c r="G44" s="100">
        <v>11264.9</v>
      </c>
      <c r="H44" s="103"/>
    </row>
    <row r="45" spans="1:10" x14ac:dyDescent="0.25">
      <c r="A45" s="62"/>
      <c r="G45" s="100"/>
      <c r="H45" s="103">
        <f>SUM(G41:G44)</f>
        <v>27764.9</v>
      </c>
    </row>
    <row r="46" spans="1:10" x14ac:dyDescent="0.25">
      <c r="A46" s="62"/>
      <c r="G46" s="100"/>
      <c r="H46" s="103"/>
    </row>
    <row r="47" spans="1:10" x14ac:dyDescent="0.25">
      <c r="A47" s="62" t="s">
        <v>65</v>
      </c>
      <c r="H47" s="100">
        <f>SUM(H38-H45)</f>
        <v>23223.689999999988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zoomScale="80" zoomScaleNormal="80" workbookViewId="0">
      <selection activeCell="N31" sqref="N31"/>
    </sheetView>
  </sheetViews>
  <sheetFormatPr defaultRowHeight="13.2" x14ac:dyDescent="0.25"/>
  <cols>
    <col min="1" max="1" width="17.44140625" bestFit="1" customWidth="1"/>
    <col min="7" max="7" width="10.33203125" bestFit="1" customWidth="1"/>
    <col min="8" max="8" width="10.44140625" bestFit="1" customWidth="1"/>
  </cols>
  <sheetData>
    <row r="1" spans="1:12" x14ac:dyDescent="0.25">
      <c r="A1" s="62" t="s">
        <v>118</v>
      </c>
    </row>
    <row r="2" spans="1:12" x14ac:dyDescent="0.25">
      <c r="A2" s="62" t="s">
        <v>119</v>
      </c>
    </row>
    <row r="3" spans="1:12" x14ac:dyDescent="0.25">
      <c r="A3" t="s">
        <v>76</v>
      </c>
    </row>
    <row r="4" spans="1:12" x14ac:dyDescent="0.25">
      <c r="A4" s="99" t="s">
        <v>120</v>
      </c>
    </row>
    <row r="6" spans="1:12" x14ac:dyDescent="0.25">
      <c r="A6" s="62" t="s">
        <v>121</v>
      </c>
      <c r="G6" s="62" t="s">
        <v>21</v>
      </c>
      <c r="H6" t="s">
        <v>21</v>
      </c>
    </row>
    <row r="7" spans="1:12" x14ac:dyDescent="0.25">
      <c r="A7" t="s">
        <v>22</v>
      </c>
      <c r="G7" s="100">
        <v>28137.18</v>
      </c>
    </row>
    <row r="8" spans="1:12" x14ac:dyDescent="0.25">
      <c r="A8" t="s">
        <v>23</v>
      </c>
      <c r="G8" s="98">
        <v>20253.84</v>
      </c>
    </row>
    <row r="9" spans="1:12" x14ac:dyDescent="0.25">
      <c r="H9" s="100">
        <f>SUM(G7:G8)</f>
        <v>48391.020000000004</v>
      </c>
    </row>
    <row r="11" spans="1:12" x14ac:dyDescent="0.25">
      <c r="A11" t="s">
        <v>27</v>
      </c>
      <c r="G11" t="s">
        <v>26</v>
      </c>
    </row>
    <row r="13" spans="1:12" x14ac:dyDescent="0.25">
      <c r="A13" s="62" t="s">
        <v>122</v>
      </c>
    </row>
    <row r="14" spans="1:12" x14ac:dyDescent="0.25">
      <c r="A14" s="62"/>
      <c r="G14" s="100"/>
      <c r="K14" s="22"/>
      <c r="L14" s="22"/>
    </row>
    <row r="15" spans="1:12" x14ac:dyDescent="0.25">
      <c r="A15" s="62"/>
      <c r="G15" s="100"/>
      <c r="K15" s="22"/>
      <c r="L15" s="22"/>
    </row>
    <row r="16" spans="1:12" x14ac:dyDescent="0.25">
      <c r="A16" s="62"/>
      <c r="G16" s="100"/>
      <c r="K16" s="21"/>
      <c r="L16" s="21"/>
    </row>
    <row r="17" spans="1:12" x14ac:dyDescent="0.25">
      <c r="A17" s="62"/>
      <c r="F17" s="62" t="s">
        <v>2</v>
      </c>
      <c r="G17" s="91"/>
      <c r="H17" s="102">
        <f>SUM(G14:G16)</f>
        <v>0</v>
      </c>
    </row>
    <row r="18" spans="1:12" x14ac:dyDescent="0.25">
      <c r="A18" s="62"/>
      <c r="G18" s="91"/>
    </row>
    <row r="19" spans="1:12" x14ac:dyDescent="0.25">
      <c r="A19" s="62" t="s">
        <v>123</v>
      </c>
    </row>
    <row r="20" spans="1:12" x14ac:dyDescent="0.25">
      <c r="A20" s="62"/>
      <c r="G20" s="91"/>
    </row>
    <row r="21" spans="1:12" x14ac:dyDescent="0.25">
      <c r="A21" s="95"/>
      <c r="G21" s="100"/>
    </row>
    <row r="22" spans="1:12" x14ac:dyDescent="0.25">
      <c r="A22" s="95"/>
      <c r="G22" s="100"/>
    </row>
    <row r="23" spans="1:12" x14ac:dyDescent="0.25">
      <c r="F23" s="62" t="s">
        <v>2</v>
      </c>
      <c r="G23" s="91"/>
      <c r="H23" s="100">
        <f>SUM(G20:G22)</f>
        <v>0</v>
      </c>
      <c r="J23" s="105"/>
    </row>
    <row r="24" spans="1:12" x14ac:dyDescent="0.25">
      <c r="A24" s="95"/>
      <c r="F24" s="62"/>
      <c r="G24" s="91"/>
      <c r="H24" s="91"/>
    </row>
    <row r="25" spans="1:12" x14ac:dyDescent="0.25">
      <c r="F25" s="62"/>
      <c r="G25" s="91"/>
      <c r="H25" s="91"/>
    </row>
    <row r="26" spans="1:12" x14ac:dyDescent="0.25">
      <c r="A26" s="62" t="s">
        <v>124</v>
      </c>
      <c r="H26" s="98">
        <f>SUM(H9:H25)</f>
        <v>48391.020000000004</v>
      </c>
    </row>
    <row r="28" spans="1:12" ht="14.4" x14ac:dyDescent="0.3">
      <c r="A28" s="60" t="s">
        <v>55</v>
      </c>
      <c r="J28" s="100"/>
    </row>
    <row r="29" spans="1:12" x14ac:dyDescent="0.25">
      <c r="A29" s="97" t="s">
        <v>56</v>
      </c>
    </row>
    <row r="30" spans="1:12" ht="14.4" x14ac:dyDescent="0.3">
      <c r="A30" s="60" t="s">
        <v>28</v>
      </c>
    </row>
    <row r="32" spans="1:12" x14ac:dyDescent="0.25">
      <c r="A32" s="62" t="s">
        <v>89</v>
      </c>
      <c r="H32" s="100">
        <v>46514.94</v>
      </c>
      <c r="L32" s="100"/>
    </row>
    <row r="33" spans="1:10" x14ac:dyDescent="0.25">
      <c r="A33" s="62" t="s">
        <v>66</v>
      </c>
      <c r="H33" s="100">
        <v>22711.71</v>
      </c>
    </row>
    <row r="34" spans="1:10" x14ac:dyDescent="0.25">
      <c r="A34" s="62" t="s">
        <v>67</v>
      </c>
      <c r="H34" s="102">
        <v>-20835.63</v>
      </c>
    </row>
    <row r="35" spans="1:10" x14ac:dyDescent="0.25">
      <c r="H35" s="59"/>
    </row>
    <row r="36" spans="1:10" x14ac:dyDescent="0.25">
      <c r="A36" t="s">
        <v>29</v>
      </c>
    </row>
    <row r="37" spans="1:10" x14ac:dyDescent="0.25">
      <c r="A37" s="62" t="s">
        <v>125</v>
      </c>
      <c r="H37" s="98">
        <f>SUM(H32:H34)</f>
        <v>48391.01999999999</v>
      </c>
      <c r="J37" s="61"/>
    </row>
    <row r="39" spans="1:10" x14ac:dyDescent="0.25">
      <c r="A39" t="s">
        <v>63</v>
      </c>
    </row>
    <row r="40" spans="1:10" x14ac:dyDescent="0.25">
      <c r="A40" t="s">
        <v>64</v>
      </c>
      <c r="G40" s="100">
        <v>5000</v>
      </c>
      <c r="H40" s="100"/>
    </row>
    <row r="41" spans="1:10" x14ac:dyDescent="0.25">
      <c r="A41" s="62" t="s">
        <v>68</v>
      </c>
      <c r="G41" s="100">
        <v>10000</v>
      </c>
      <c r="H41" s="103"/>
    </row>
    <row r="42" spans="1:10" x14ac:dyDescent="0.25">
      <c r="A42" s="62" t="s">
        <v>74</v>
      </c>
      <c r="G42" s="100">
        <v>1500</v>
      </c>
      <c r="H42" s="103"/>
    </row>
    <row r="43" spans="1:10" x14ac:dyDescent="0.25">
      <c r="A43" s="62" t="s">
        <v>75</v>
      </c>
      <c r="G43" s="100">
        <v>11264.9</v>
      </c>
      <c r="H43" s="103"/>
    </row>
    <row r="44" spans="1:10" x14ac:dyDescent="0.25">
      <c r="A44" s="62"/>
      <c r="G44" s="100"/>
      <c r="H44" s="103">
        <f>SUM(G40:G43)</f>
        <v>27764.9</v>
      </c>
    </row>
    <row r="45" spans="1:10" x14ac:dyDescent="0.25">
      <c r="A45" s="62"/>
      <c r="G45" s="100"/>
      <c r="H45" s="103"/>
    </row>
    <row r="46" spans="1:10" x14ac:dyDescent="0.25">
      <c r="A46" s="62" t="s">
        <v>65</v>
      </c>
      <c r="H46" s="100">
        <f>SUM(H37-H44)</f>
        <v>20626.119999999988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L53"/>
  <sheetViews>
    <sheetView topLeftCell="A15" zoomScale="80" zoomScaleNormal="80" workbookViewId="0">
      <selection activeCell="G47" sqref="G47:H52"/>
    </sheetView>
  </sheetViews>
  <sheetFormatPr defaultRowHeight="13.2" x14ac:dyDescent="0.25"/>
  <cols>
    <col min="1" max="1" width="17.44140625" bestFit="1" customWidth="1"/>
    <col min="7" max="8" width="10.33203125" bestFit="1" customWidth="1"/>
  </cols>
  <sheetData>
    <row r="1" spans="1:12" x14ac:dyDescent="0.25">
      <c r="A1" s="62" t="s">
        <v>93</v>
      </c>
    </row>
    <row r="2" spans="1:12" x14ac:dyDescent="0.25">
      <c r="A2" s="62" t="s">
        <v>140</v>
      </c>
    </row>
    <row r="3" spans="1:12" x14ac:dyDescent="0.25">
      <c r="A3" t="s">
        <v>76</v>
      </c>
    </row>
    <row r="4" spans="1:12" x14ac:dyDescent="0.25">
      <c r="A4" s="64">
        <v>45291</v>
      </c>
    </row>
    <row r="6" spans="1:12" x14ac:dyDescent="0.25">
      <c r="A6" s="62" t="s">
        <v>141</v>
      </c>
      <c r="G6" s="62" t="s">
        <v>21</v>
      </c>
      <c r="H6" t="s">
        <v>21</v>
      </c>
      <c r="J6" s="96"/>
      <c r="K6">
        <v>32240.44</v>
      </c>
      <c r="L6">
        <v>13913.7</v>
      </c>
    </row>
    <row r="7" spans="1:12" x14ac:dyDescent="0.25">
      <c r="A7" t="s">
        <v>22</v>
      </c>
      <c r="G7">
        <v>46154.14</v>
      </c>
      <c r="K7">
        <v>122.04</v>
      </c>
      <c r="L7">
        <v>511.61</v>
      </c>
    </row>
    <row r="8" spans="1:12" x14ac:dyDescent="0.25">
      <c r="A8" t="s">
        <v>23</v>
      </c>
      <c r="G8" s="63">
        <v>633.65</v>
      </c>
    </row>
    <row r="9" spans="1:12" x14ac:dyDescent="0.25">
      <c r="H9">
        <f>SUM(G7:G8)</f>
        <v>46787.79</v>
      </c>
    </row>
    <row r="11" spans="1:12" x14ac:dyDescent="0.25">
      <c r="A11" t="s">
        <v>27</v>
      </c>
      <c r="G11" t="s">
        <v>26</v>
      </c>
    </row>
    <row r="13" spans="1:12" x14ac:dyDescent="0.25">
      <c r="A13" s="62" t="s">
        <v>142</v>
      </c>
    </row>
    <row r="14" spans="1:12" x14ac:dyDescent="0.25">
      <c r="A14" s="101"/>
      <c r="G14" s="91"/>
    </row>
    <row r="15" spans="1:12" x14ac:dyDescent="0.25">
      <c r="A15" s="62"/>
      <c r="G15" s="91"/>
    </row>
    <row r="16" spans="1:12" x14ac:dyDescent="0.25">
      <c r="A16" s="62" t="s">
        <v>26</v>
      </c>
      <c r="G16" s="91"/>
    </row>
    <row r="17" spans="1:8" x14ac:dyDescent="0.25">
      <c r="A17" s="62"/>
      <c r="G17" s="91"/>
    </row>
    <row r="18" spans="1:8" x14ac:dyDescent="0.25">
      <c r="A18" s="101"/>
      <c r="G18" s="91"/>
    </row>
    <row r="19" spans="1:8" x14ac:dyDescent="0.25">
      <c r="A19" s="101"/>
      <c r="G19" s="91"/>
    </row>
    <row r="20" spans="1:8" x14ac:dyDescent="0.25">
      <c r="A20" s="101"/>
      <c r="G20" s="91"/>
    </row>
    <row r="21" spans="1:8" x14ac:dyDescent="0.25">
      <c r="A21" s="101"/>
      <c r="G21" s="91"/>
    </row>
    <row r="22" spans="1:8" x14ac:dyDescent="0.25">
      <c r="A22" s="101"/>
      <c r="G22" s="91"/>
    </row>
    <row r="23" spans="1:8" x14ac:dyDescent="0.25">
      <c r="A23" s="62"/>
      <c r="F23" s="62" t="s">
        <v>2</v>
      </c>
      <c r="G23" s="91"/>
      <c r="H23" s="94">
        <f>SUM(G14:G22)</f>
        <v>0</v>
      </c>
    </row>
    <row r="24" spans="1:8" x14ac:dyDescent="0.25">
      <c r="A24" s="62" t="s">
        <v>143</v>
      </c>
      <c r="G24" s="91"/>
    </row>
    <row r="25" spans="1:8" x14ac:dyDescent="0.25">
      <c r="A25" s="62"/>
    </row>
    <row r="26" spans="1:8" x14ac:dyDescent="0.25">
      <c r="A26" s="62"/>
      <c r="G26" s="91"/>
    </row>
    <row r="27" spans="1:8" x14ac:dyDescent="0.25">
      <c r="A27" t="s">
        <v>26</v>
      </c>
      <c r="F27" s="62"/>
      <c r="G27" s="91"/>
      <c r="H27" s="91"/>
    </row>
    <row r="28" spans="1:8" x14ac:dyDescent="0.25">
      <c r="F28" s="62"/>
      <c r="G28" s="91"/>
      <c r="H28" s="91"/>
    </row>
    <row r="29" spans="1:8" x14ac:dyDescent="0.25">
      <c r="A29" s="104"/>
      <c r="F29" s="62"/>
      <c r="G29" s="91"/>
      <c r="H29" s="91"/>
    </row>
    <row r="30" spans="1:8" x14ac:dyDescent="0.25">
      <c r="F30" s="62"/>
      <c r="G30" s="91"/>
      <c r="H30" s="91"/>
    </row>
    <row r="31" spans="1:8" x14ac:dyDescent="0.25">
      <c r="F31" s="62" t="s">
        <v>2</v>
      </c>
      <c r="G31" s="91"/>
      <c r="H31" s="91">
        <f>SUM(G26:G29)</f>
        <v>0</v>
      </c>
    </row>
    <row r="32" spans="1:8" x14ac:dyDescent="0.25">
      <c r="F32" s="62"/>
      <c r="G32" s="91"/>
      <c r="H32" s="91"/>
    </row>
    <row r="33" spans="1:12" x14ac:dyDescent="0.25">
      <c r="A33" s="62" t="s">
        <v>144</v>
      </c>
      <c r="H33" s="98">
        <f>SUM(H9:H31)</f>
        <v>46787.79</v>
      </c>
    </row>
    <row r="35" spans="1:12" ht="14.4" x14ac:dyDescent="0.3">
      <c r="A35" s="60" t="s">
        <v>55</v>
      </c>
    </row>
    <row r="36" spans="1:12" x14ac:dyDescent="0.25">
      <c r="A36" s="97" t="s">
        <v>56</v>
      </c>
    </row>
    <row r="37" spans="1:12" ht="14.4" x14ac:dyDescent="0.3">
      <c r="A37" s="60" t="s">
        <v>28</v>
      </c>
      <c r="L37" s="102"/>
    </row>
    <row r="39" spans="1:12" x14ac:dyDescent="0.25">
      <c r="A39" s="62" t="s">
        <v>89</v>
      </c>
      <c r="H39" s="100">
        <v>46514.94</v>
      </c>
    </row>
    <row r="40" spans="1:12" x14ac:dyDescent="0.25">
      <c r="A40" s="62" t="s">
        <v>66</v>
      </c>
      <c r="H40" s="100">
        <v>25407.49</v>
      </c>
    </row>
    <row r="41" spans="1:12" x14ac:dyDescent="0.25">
      <c r="A41" s="62" t="s">
        <v>67</v>
      </c>
      <c r="H41" s="102">
        <v>-25134.639999999999</v>
      </c>
    </row>
    <row r="42" spans="1:12" x14ac:dyDescent="0.25">
      <c r="H42" s="98"/>
    </row>
    <row r="43" spans="1:12" x14ac:dyDescent="0.25">
      <c r="A43" t="s">
        <v>29</v>
      </c>
      <c r="H43" s="100"/>
    </row>
    <row r="44" spans="1:12" x14ac:dyDescent="0.25">
      <c r="A44" s="62" t="s">
        <v>145</v>
      </c>
      <c r="H44" s="98">
        <f>SUM(H39:H41)</f>
        <v>46787.790000000008</v>
      </c>
      <c r="J44" s="61"/>
    </row>
    <row r="46" spans="1:12" x14ac:dyDescent="0.25">
      <c r="A46" t="s">
        <v>63</v>
      </c>
    </row>
    <row r="47" spans="1:12" x14ac:dyDescent="0.25">
      <c r="A47" t="s">
        <v>64</v>
      </c>
      <c r="G47" s="100">
        <v>5000</v>
      </c>
      <c r="H47" s="100"/>
    </row>
    <row r="48" spans="1:12" x14ac:dyDescent="0.25">
      <c r="A48" s="62" t="s">
        <v>68</v>
      </c>
      <c r="G48" s="100">
        <v>10000</v>
      </c>
      <c r="H48" s="103"/>
    </row>
    <row r="49" spans="1:8" x14ac:dyDescent="0.25">
      <c r="A49" s="62" t="s">
        <v>74</v>
      </c>
      <c r="G49" s="100">
        <v>1500</v>
      </c>
      <c r="H49" s="103"/>
    </row>
    <row r="50" spans="1:8" x14ac:dyDescent="0.25">
      <c r="A50" s="62" t="s">
        <v>75</v>
      </c>
      <c r="G50" s="100">
        <v>11264.9</v>
      </c>
      <c r="H50" s="103"/>
    </row>
    <row r="51" spans="1:8" x14ac:dyDescent="0.25">
      <c r="A51" s="62"/>
      <c r="G51" s="100"/>
      <c r="H51" s="103">
        <f>SUM(G47:G50)</f>
        <v>27764.9</v>
      </c>
    </row>
    <row r="52" spans="1:8" x14ac:dyDescent="0.25">
      <c r="A52" s="62"/>
      <c r="G52" s="100"/>
      <c r="H52" s="103"/>
    </row>
    <row r="53" spans="1:8" x14ac:dyDescent="0.25">
      <c r="A53" s="62" t="s">
        <v>65</v>
      </c>
      <c r="H53" s="100">
        <f>SUM(H44-H51)</f>
        <v>19022.890000000007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tabSelected="1" topLeftCell="A23" zoomScale="80" zoomScaleNormal="80" workbookViewId="0">
      <selection activeCell="F61" sqref="F61:F62"/>
    </sheetView>
  </sheetViews>
  <sheetFormatPr defaultRowHeight="13.2" x14ac:dyDescent="0.25"/>
  <cols>
    <col min="1" max="1" width="17.44140625" bestFit="1" customWidth="1"/>
    <col min="7" max="8" width="10.33203125" bestFit="1" customWidth="1"/>
    <col min="11" max="12" width="10.44140625" bestFit="1" customWidth="1"/>
  </cols>
  <sheetData>
    <row r="1" spans="1:10" x14ac:dyDescent="0.25">
      <c r="A1" s="62" t="s">
        <v>93</v>
      </c>
    </row>
    <row r="2" spans="1:10" x14ac:dyDescent="0.25">
      <c r="A2" s="62" t="s">
        <v>151</v>
      </c>
    </row>
    <row r="3" spans="1:10" x14ac:dyDescent="0.25">
      <c r="A3" t="s">
        <v>76</v>
      </c>
    </row>
    <row r="4" spans="1:10" x14ac:dyDescent="0.25">
      <c r="A4" s="64">
        <v>45382</v>
      </c>
    </row>
    <row r="6" spans="1:10" x14ac:dyDescent="0.25">
      <c r="A6" s="62" t="s">
        <v>156</v>
      </c>
      <c r="G6" s="62" t="s">
        <v>21</v>
      </c>
      <c r="H6" t="s">
        <v>21</v>
      </c>
      <c r="J6" s="96"/>
    </row>
    <row r="7" spans="1:10" x14ac:dyDescent="0.25">
      <c r="A7" t="s">
        <v>22</v>
      </c>
      <c r="G7">
        <v>45866.63</v>
      </c>
    </row>
    <row r="8" spans="1:10" x14ac:dyDescent="0.25">
      <c r="A8" t="s">
        <v>78</v>
      </c>
      <c r="G8" s="63">
        <v>516.23</v>
      </c>
    </row>
    <row r="9" spans="1:10" x14ac:dyDescent="0.25">
      <c r="H9">
        <f>SUM(G7:G8)</f>
        <v>46382.86</v>
      </c>
    </row>
    <row r="11" spans="1:10" x14ac:dyDescent="0.25">
      <c r="A11" t="s">
        <v>27</v>
      </c>
      <c r="G11" t="s">
        <v>26</v>
      </c>
    </row>
    <row r="13" spans="1:10" x14ac:dyDescent="0.25">
      <c r="A13" s="62" t="s">
        <v>152</v>
      </c>
    </row>
    <row r="14" spans="1:10" x14ac:dyDescent="0.25">
      <c r="A14" s="101"/>
      <c r="G14" s="91"/>
    </row>
    <row r="15" spans="1:10" x14ac:dyDescent="0.25">
      <c r="A15" s="62"/>
      <c r="G15" s="91" t="s">
        <v>26</v>
      </c>
    </row>
    <row r="16" spans="1:10" x14ac:dyDescent="0.25">
      <c r="A16" s="62"/>
      <c r="G16" s="91"/>
    </row>
    <row r="17" spans="1:8" x14ac:dyDescent="0.25">
      <c r="A17" s="62"/>
      <c r="G17" s="91"/>
    </row>
    <row r="18" spans="1:8" x14ac:dyDescent="0.25">
      <c r="A18" s="101"/>
      <c r="G18" s="91"/>
    </row>
    <row r="19" spans="1:8" x14ac:dyDescent="0.25">
      <c r="A19" s="101"/>
      <c r="G19" s="91"/>
    </row>
    <row r="20" spans="1:8" x14ac:dyDescent="0.25">
      <c r="A20" s="101"/>
      <c r="G20" s="91"/>
    </row>
    <row r="21" spans="1:8" x14ac:dyDescent="0.25">
      <c r="A21" s="101"/>
      <c r="G21" s="91"/>
    </row>
    <row r="22" spans="1:8" x14ac:dyDescent="0.25">
      <c r="A22" s="101"/>
      <c r="G22" s="91"/>
    </row>
    <row r="23" spans="1:8" x14ac:dyDescent="0.25">
      <c r="A23" s="62"/>
      <c r="F23" s="62" t="s">
        <v>2</v>
      </c>
      <c r="G23" s="91"/>
      <c r="H23" s="94">
        <f>SUM(G14:G22)</f>
        <v>0</v>
      </c>
    </row>
    <row r="24" spans="1:8" x14ac:dyDescent="0.25">
      <c r="A24" s="62" t="s">
        <v>153</v>
      </c>
      <c r="G24" s="91"/>
    </row>
    <row r="25" spans="1:8" x14ac:dyDescent="0.25">
      <c r="A25" s="62"/>
    </row>
    <row r="26" spans="1:8" x14ac:dyDescent="0.25">
      <c r="A26" s="62"/>
      <c r="G26" s="91" t="s">
        <v>26</v>
      </c>
    </row>
    <row r="27" spans="1:8" x14ac:dyDescent="0.25">
      <c r="F27" s="62"/>
      <c r="G27" s="91"/>
      <c r="H27" s="91"/>
    </row>
    <row r="28" spans="1:8" x14ac:dyDescent="0.25">
      <c r="F28" s="62"/>
      <c r="G28" s="91"/>
      <c r="H28" s="91"/>
    </row>
    <row r="29" spans="1:8" x14ac:dyDescent="0.25">
      <c r="A29" s="104"/>
      <c r="F29" s="62"/>
      <c r="G29" s="91"/>
      <c r="H29" s="91"/>
    </row>
    <row r="30" spans="1:8" x14ac:dyDescent="0.25">
      <c r="F30" s="62"/>
      <c r="G30" s="91"/>
      <c r="H30" s="91"/>
    </row>
    <row r="31" spans="1:8" x14ac:dyDescent="0.25">
      <c r="F31" s="62" t="s">
        <v>2</v>
      </c>
      <c r="G31" s="91"/>
      <c r="H31" s="91">
        <f>SUM(G26:G29)</f>
        <v>0</v>
      </c>
    </row>
    <row r="32" spans="1:8" x14ac:dyDescent="0.25">
      <c r="F32" s="62"/>
      <c r="G32" s="91"/>
      <c r="H32" s="91"/>
    </row>
    <row r="33" spans="1:12" x14ac:dyDescent="0.25">
      <c r="A33" s="62" t="s">
        <v>154</v>
      </c>
      <c r="H33" s="98">
        <f>SUM(H9:H31)</f>
        <v>46382.86</v>
      </c>
    </row>
    <row r="35" spans="1:12" ht="14.4" x14ac:dyDescent="0.3">
      <c r="A35" s="60" t="s">
        <v>55</v>
      </c>
    </row>
    <row r="36" spans="1:12" x14ac:dyDescent="0.25">
      <c r="A36" s="97" t="s">
        <v>56</v>
      </c>
    </row>
    <row r="37" spans="1:12" ht="14.4" x14ac:dyDescent="0.3">
      <c r="A37" s="60" t="s">
        <v>28</v>
      </c>
      <c r="L37" s="102"/>
    </row>
    <row r="39" spans="1:12" x14ac:dyDescent="0.25">
      <c r="A39" s="62" t="s">
        <v>89</v>
      </c>
      <c r="H39" s="100">
        <v>46514.94</v>
      </c>
    </row>
    <row r="40" spans="1:12" x14ac:dyDescent="0.25">
      <c r="A40" s="62" t="s">
        <v>66</v>
      </c>
      <c r="H40" s="100">
        <v>31591.13</v>
      </c>
      <c r="K40" s="100"/>
      <c r="L40" s="100"/>
    </row>
    <row r="41" spans="1:12" x14ac:dyDescent="0.25">
      <c r="A41" s="62" t="s">
        <v>67</v>
      </c>
      <c r="H41" s="102">
        <v>-31723.21</v>
      </c>
    </row>
    <row r="42" spans="1:12" x14ac:dyDescent="0.25">
      <c r="H42" s="98"/>
      <c r="K42" s="100"/>
    </row>
    <row r="43" spans="1:12" x14ac:dyDescent="0.25">
      <c r="A43" t="s">
        <v>29</v>
      </c>
      <c r="H43" s="100"/>
    </row>
    <row r="44" spans="1:12" x14ac:dyDescent="0.25">
      <c r="A44" s="62" t="s">
        <v>155</v>
      </c>
      <c r="H44" s="98">
        <f>SUM(H39:H41)</f>
        <v>46382.860000000008</v>
      </c>
      <c r="J44" s="61"/>
    </row>
    <row r="46" spans="1:12" x14ac:dyDescent="0.25">
      <c r="A46" t="s">
        <v>63</v>
      </c>
    </row>
    <row r="47" spans="1:12" x14ac:dyDescent="0.25">
      <c r="A47" t="s">
        <v>64</v>
      </c>
      <c r="G47" s="100">
        <v>5000</v>
      </c>
      <c r="H47" s="100"/>
    </row>
    <row r="48" spans="1:12" x14ac:dyDescent="0.25">
      <c r="A48" s="62" t="s">
        <v>68</v>
      </c>
      <c r="G48" s="100">
        <v>10000</v>
      </c>
      <c r="H48" s="103"/>
    </row>
    <row r="49" spans="1:8" x14ac:dyDescent="0.25">
      <c r="A49" s="62" t="s">
        <v>74</v>
      </c>
      <c r="G49" s="100">
        <v>1500</v>
      </c>
      <c r="H49" s="103"/>
    </row>
    <row r="50" spans="1:8" x14ac:dyDescent="0.25">
      <c r="A50" s="62" t="s">
        <v>75</v>
      </c>
      <c r="G50" s="100">
        <v>11264.9</v>
      </c>
      <c r="H50" s="103"/>
    </row>
    <row r="51" spans="1:8" x14ac:dyDescent="0.25">
      <c r="A51" s="62"/>
      <c r="G51" s="100"/>
      <c r="H51" s="103">
        <f>SUM(G47:G50)</f>
        <v>27764.9</v>
      </c>
    </row>
    <row r="52" spans="1:8" x14ac:dyDescent="0.25">
      <c r="A52" s="62"/>
      <c r="G52" s="100"/>
      <c r="H52" s="103"/>
    </row>
    <row r="53" spans="1:8" x14ac:dyDescent="0.25">
      <c r="A53" s="62" t="s">
        <v>65</v>
      </c>
      <c r="H53" s="100">
        <f>SUM(H44-H51)</f>
        <v>18617.960000000006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Receipts Sheet 2023-24</vt:lpstr>
      <vt:lpstr>Payments Sheet 2023-24</vt:lpstr>
      <vt:lpstr>BRJUNE</vt:lpstr>
      <vt:lpstr>BRSEP</vt:lpstr>
      <vt:lpstr>BRDEC</vt:lpstr>
      <vt:lpstr>BRMAR</vt:lpstr>
      <vt:lpstr>BRDEC!Print_Area</vt:lpstr>
      <vt:lpstr>'Payments Sheet 2023-24'!Print_Area</vt:lpstr>
      <vt:lpstr>'Receipts Sheet 2023-24'!Print_Area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Scott</dc:creator>
  <cp:lastModifiedBy>Parish Clerk</cp:lastModifiedBy>
  <cp:lastPrinted>2024-04-02T09:50:20Z</cp:lastPrinted>
  <dcterms:created xsi:type="dcterms:W3CDTF">2002-07-05T20:21:03Z</dcterms:created>
  <dcterms:modified xsi:type="dcterms:W3CDTF">2024-06-12T12:46:19Z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