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6298ba136dd1a1/Chantelle 12-11-22/Accounts/Accounts 2022-23/"/>
    </mc:Choice>
  </mc:AlternateContent>
  <xr:revisionPtr revIDLastSave="1" documentId="11_BB38A515482E80C76F7330362F1F4C375D546B72" xr6:coauthVersionLast="47" xr6:coauthVersionMax="47" xr10:uidLastSave="{7AB12599-18B4-437F-B554-3BC278E376AA}"/>
  <bookViews>
    <workbookView xWindow="-108" yWindow="-108" windowWidth="23256" windowHeight="12576" activeTab="5" xr2:uid="{00000000-000D-0000-FFFF-FFFF00000000}"/>
  </bookViews>
  <sheets>
    <sheet name="Receipts Sheet 2022-23" sheetId="2" r:id="rId1"/>
    <sheet name="Payments Sheet 2022-23" sheetId="20" r:id="rId2"/>
    <sheet name="BRJUNE" sheetId="5" r:id="rId3"/>
    <sheet name="BRSEP" sheetId="8" r:id="rId4"/>
    <sheet name="BRDEC" sheetId="21" r:id="rId5"/>
    <sheet name="BRMAR" sheetId="22" r:id="rId6"/>
  </sheets>
  <definedNames>
    <definedName name="_xlnm.Print_Area" localSheetId="4">BRDEC!$A$1:$I$51</definedName>
    <definedName name="_xlnm.Print_Area" localSheetId="1">'Payments Sheet 2022-23'!$A$36:$P$71</definedName>
    <definedName name="_xlnm.Print_Area" localSheetId="0">'Receipts Sheet 2022-23'!$A$2:$K$97</definedName>
  </definedNames>
  <calcPr calcId="191029"/>
</workbook>
</file>

<file path=xl/calcChain.xml><?xml version="1.0" encoding="utf-8"?>
<calcChain xmlns="http://schemas.openxmlformats.org/spreadsheetml/2006/main">
  <c r="H51" i="22" l="1"/>
  <c r="H51" i="21"/>
  <c r="H54" i="8"/>
  <c r="H44" i="22"/>
  <c r="H53" i="22" s="1"/>
  <c r="H31" i="22"/>
  <c r="H23" i="22"/>
  <c r="H9" i="22"/>
  <c r="H33" i="22" l="1"/>
  <c r="H44" i="21"/>
  <c r="H53" i="21" s="1"/>
  <c r="H9" i="21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U70" i="20"/>
  <c r="V70" i="20"/>
  <c r="W70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R58" i="20"/>
  <c r="S58" i="20"/>
  <c r="T58" i="20"/>
  <c r="U58" i="20"/>
  <c r="V58" i="20"/>
  <c r="W58" i="20"/>
  <c r="F45" i="20"/>
  <c r="G45" i="20"/>
  <c r="H45" i="20"/>
  <c r="I45" i="20"/>
  <c r="J45" i="20"/>
  <c r="K45" i="20"/>
  <c r="L45" i="20"/>
  <c r="M45" i="20"/>
  <c r="N45" i="20"/>
  <c r="O45" i="20"/>
  <c r="P45" i="20"/>
  <c r="Q45" i="20"/>
  <c r="R45" i="20"/>
  <c r="S45" i="20"/>
  <c r="T45" i="20"/>
  <c r="U45" i="20"/>
  <c r="V45" i="20"/>
  <c r="W45" i="20"/>
  <c r="E45" i="20"/>
  <c r="E70" i="20"/>
  <c r="E58" i="20"/>
  <c r="H52" i="5"/>
  <c r="H23" i="5" l="1"/>
  <c r="H31" i="21" l="1"/>
  <c r="H24" i="8" l="1"/>
  <c r="W12" i="20" l="1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H33" i="8" l="1"/>
  <c r="H30" i="5" l="1"/>
  <c r="J94" i="2" l="1"/>
  <c r="I94" i="2"/>
  <c r="H94" i="2"/>
  <c r="G94" i="2"/>
  <c r="F94" i="2"/>
  <c r="E94" i="2"/>
  <c r="D94" i="2"/>
  <c r="C94" i="2"/>
  <c r="P177" i="20" l="1"/>
  <c r="H23" i="21" l="1"/>
  <c r="H33" i="21" l="1"/>
  <c r="H9" i="5" l="1"/>
  <c r="H34" i="5" l="1"/>
  <c r="F19" i="20"/>
  <c r="G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W19" i="20"/>
  <c r="E19" i="20"/>
  <c r="X19" i="20" l="1"/>
  <c r="G21" i="20" l="1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W21" i="20"/>
  <c r="F21" i="20"/>
  <c r="I21" i="20"/>
  <c r="H21" i="20"/>
  <c r="E33" i="20"/>
  <c r="F33" i="20"/>
  <c r="G33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E83" i="20"/>
  <c r="F83" i="20"/>
  <c r="G83" i="20"/>
  <c r="H83" i="20"/>
  <c r="I83" i="20"/>
  <c r="J83" i="20"/>
  <c r="K83" i="20"/>
  <c r="L83" i="20"/>
  <c r="M83" i="20"/>
  <c r="N83" i="20"/>
  <c r="O83" i="20"/>
  <c r="P83" i="20"/>
  <c r="Q83" i="20"/>
  <c r="R83" i="20"/>
  <c r="S83" i="20"/>
  <c r="T83" i="20"/>
  <c r="U83" i="20"/>
  <c r="V83" i="20"/>
  <c r="W83" i="20"/>
  <c r="E103" i="20"/>
  <c r="F103" i="20"/>
  <c r="G103" i="20"/>
  <c r="H103" i="20"/>
  <c r="I103" i="20"/>
  <c r="J103" i="20"/>
  <c r="K103" i="20"/>
  <c r="L103" i="20"/>
  <c r="M103" i="20"/>
  <c r="N103" i="20"/>
  <c r="O103" i="20"/>
  <c r="P103" i="20"/>
  <c r="Q103" i="20"/>
  <c r="R103" i="20"/>
  <c r="S103" i="20"/>
  <c r="T103" i="20"/>
  <c r="U103" i="20"/>
  <c r="V103" i="20"/>
  <c r="W103" i="20"/>
  <c r="E120" i="20"/>
  <c r="F120" i="20"/>
  <c r="G120" i="20"/>
  <c r="H120" i="20"/>
  <c r="I120" i="20"/>
  <c r="J120" i="20"/>
  <c r="K120" i="20"/>
  <c r="L120" i="20"/>
  <c r="M120" i="20"/>
  <c r="N120" i="20"/>
  <c r="O120" i="20"/>
  <c r="P120" i="20"/>
  <c r="Q120" i="20"/>
  <c r="R120" i="20"/>
  <c r="S120" i="20"/>
  <c r="T120" i="20"/>
  <c r="U120" i="20"/>
  <c r="V120" i="20"/>
  <c r="W120" i="20"/>
  <c r="E134" i="20"/>
  <c r="F134" i="20"/>
  <c r="G134" i="20"/>
  <c r="H134" i="20"/>
  <c r="I134" i="20"/>
  <c r="J134" i="20"/>
  <c r="K134" i="20"/>
  <c r="L134" i="20"/>
  <c r="M134" i="20"/>
  <c r="N134" i="20"/>
  <c r="O134" i="20"/>
  <c r="P134" i="20"/>
  <c r="Q134" i="20"/>
  <c r="R134" i="20"/>
  <c r="S134" i="20"/>
  <c r="T134" i="20"/>
  <c r="U134" i="20"/>
  <c r="V134" i="20"/>
  <c r="W134" i="20"/>
  <c r="E154" i="20"/>
  <c r="F154" i="20"/>
  <c r="G154" i="20"/>
  <c r="H154" i="20"/>
  <c r="I154" i="20"/>
  <c r="J154" i="20"/>
  <c r="K154" i="20"/>
  <c r="L154" i="20"/>
  <c r="M154" i="20"/>
  <c r="N154" i="20"/>
  <c r="O154" i="20"/>
  <c r="P154" i="20"/>
  <c r="Q154" i="20"/>
  <c r="R154" i="20"/>
  <c r="S154" i="20"/>
  <c r="T154" i="20"/>
  <c r="U154" i="20"/>
  <c r="V154" i="20"/>
  <c r="W154" i="20"/>
  <c r="E177" i="20"/>
  <c r="F177" i="20"/>
  <c r="G177" i="20"/>
  <c r="H177" i="20"/>
  <c r="I177" i="20"/>
  <c r="J177" i="20"/>
  <c r="K177" i="20"/>
  <c r="L177" i="20"/>
  <c r="M177" i="20"/>
  <c r="N177" i="20"/>
  <c r="O177" i="20"/>
  <c r="Q177" i="20"/>
  <c r="R177" i="20"/>
  <c r="S177" i="20"/>
  <c r="T177" i="20"/>
  <c r="U177" i="20"/>
  <c r="V177" i="20"/>
  <c r="W177" i="20"/>
  <c r="X154" i="20" l="1"/>
  <c r="X177" i="20"/>
  <c r="X134" i="20"/>
  <c r="X120" i="20"/>
  <c r="X103" i="20"/>
  <c r="X83" i="20"/>
  <c r="X70" i="20"/>
  <c r="X58" i="20"/>
  <c r="X45" i="20"/>
  <c r="X33" i="20"/>
  <c r="X12" i="20"/>
  <c r="E21" i="20"/>
  <c r="E35" i="20" s="1"/>
  <c r="T35" i="20"/>
  <c r="P35" i="20"/>
  <c r="V35" i="20"/>
  <c r="R35" i="20"/>
  <c r="N35" i="20"/>
  <c r="U35" i="20"/>
  <c r="S35" i="20"/>
  <c r="Q35" i="20"/>
  <c r="O35" i="20"/>
  <c r="M35" i="20"/>
  <c r="L35" i="20"/>
  <c r="J35" i="20"/>
  <c r="H35" i="20"/>
  <c r="G35" i="20"/>
  <c r="I35" i="20"/>
  <c r="W35" i="20"/>
  <c r="K35" i="20"/>
  <c r="F35" i="20"/>
  <c r="E47" i="20" l="1"/>
  <c r="E60" i="20" s="1"/>
  <c r="E72" i="20" s="1"/>
  <c r="E85" i="20" s="1"/>
  <c r="E105" i="20" s="1"/>
  <c r="E122" i="20" s="1"/>
  <c r="E136" i="20" s="1"/>
  <c r="E156" i="20" s="1"/>
  <c r="E179" i="20" s="1"/>
  <c r="I47" i="20"/>
  <c r="I60" i="20" s="1"/>
  <c r="I72" i="20" s="1"/>
  <c r="I85" i="20" s="1"/>
  <c r="I105" i="20" s="1"/>
  <c r="I122" i="20" s="1"/>
  <c r="I136" i="20" s="1"/>
  <c r="I156" i="20" s="1"/>
  <c r="I179" i="20" s="1"/>
  <c r="L47" i="20"/>
  <c r="L60" i="20" s="1"/>
  <c r="L72" i="20" s="1"/>
  <c r="L85" i="20" s="1"/>
  <c r="L105" i="20" s="1"/>
  <c r="L122" i="20" s="1"/>
  <c r="L136" i="20" s="1"/>
  <c r="L156" i="20" s="1"/>
  <c r="L179" i="20" s="1"/>
  <c r="S47" i="20"/>
  <c r="S60" i="20" s="1"/>
  <c r="S72" i="20" s="1"/>
  <c r="S85" i="20" s="1"/>
  <c r="S105" i="20" s="1"/>
  <c r="S122" i="20" s="1"/>
  <c r="S136" i="20" s="1"/>
  <c r="S156" i="20" s="1"/>
  <c r="S179" i="20" s="1"/>
  <c r="V47" i="20"/>
  <c r="V60" i="20" s="1"/>
  <c r="V72" i="20" s="1"/>
  <c r="V85" i="20" s="1"/>
  <c r="V105" i="20" s="1"/>
  <c r="V122" i="20" s="1"/>
  <c r="V136" i="20" s="1"/>
  <c r="V156" i="20" s="1"/>
  <c r="V179" i="20" s="1"/>
  <c r="W47" i="20"/>
  <c r="W60" i="20" s="1"/>
  <c r="W72" i="20" s="1"/>
  <c r="W85" i="20" s="1"/>
  <c r="W105" i="20" s="1"/>
  <c r="W122" i="20" s="1"/>
  <c r="W136" i="20" s="1"/>
  <c r="W156" i="20" s="1"/>
  <c r="W179" i="20" s="1"/>
  <c r="R47" i="20"/>
  <c r="R60" i="20" s="1"/>
  <c r="R72" i="20" s="1"/>
  <c r="R85" i="20" s="1"/>
  <c r="R105" i="20" s="1"/>
  <c r="R122" i="20" s="1"/>
  <c r="R136" i="20" s="1"/>
  <c r="R156" i="20" s="1"/>
  <c r="R179" i="20" s="1"/>
  <c r="F47" i="20"/>
  <c r="F60" i="20" s="1"/>
  <c r="F72" i="20" s="1"/>
  <c r="F85" i="20" s="1"/>
  <c r="F105" i="20" s="1"/>
  <c r="F122" i="20" s="1"/>
  <c r="F136" i="20" s="1"/>
  <c r="F156" i="20" s="1"/>
  <c r="F179" i="20" s="1"/>
  <c r="G47" i="20"/>
  <c r="G60" i="20" s="1"/>
  <c r="G72" i="20" s="1"/>
  <c r="G85" i="20" s="1"/>
  <c r="G105" i="20" s="1"/>
  <c r="G122" i="20" s="1"/>
  <c r="G136" i="20" s="1"/>
  <c r="G156" i="20" s="1"/>
  <c r="G179" i="20" s="1"/>
  <c r="M47" i="20"/>
  <c r="M60" i="20" s="1"/>
  <c r="M72" i="20" s="1"/>
  <c r="M85" i="20" s="1"/>
  <c r="M105" i="20" s="1"/>
  <c r="M122" i="20" s="1"/>
  <c r="M136" i="20" s="1"/>
  <c r="M156" i="20" s="1"/>
  <c r="M179" i="20" s="1"/>
  <c r="U47" i="20"/>
  <c r="U60" i="20" s="1"/>
  <c r="U72" i="20" s="1"/>
  <c r="U85" i="20" s="1"/>
  <c r="U105" i="20" s="1"/>
  <c r="U122" i="20" s="1"/>
  <c r="U136" i="20" s="1"/>
  <c r="U156" i="20" s="1"/>
  <c r="U179" i="20" s="1"/>
  <c r="P47" i="20"/>
  <c r="P60" i="20" s="1"/>
  <c r="P72" i="20" s="1"/>
  <c r="P85" i="20" s="1"/>
  <c r="P105" i="20" s="1"/>
  <c r="P122" i="20" s="1"/>
  <c r="P136" i="20" s="1"/>
  <c r="P156" i="20" s="1"/>
  <c r="P179" i="20" s="1"/>
  <c r="J47" i="20"/>
  <c r="J60" i="20" s="1"/>
  <c r="J72" i="20" s="1"/>
  <c r="J85" i="20" s="1"/>
  <c r="J105" i="20" s="1"/>
  <c r="J122" i="20" s="1"/>
  <c r="J136" i="20" s="1"/>
  <c r="J156" i="20" s="1"/>
  <c r="J179" i="20" s="1"/>
  <c r="Q47" i="20"/>
  <c r="Q60" i="20" s="1"/>
  <c r="Q72" i="20" s="1"/>
  <c r="Q85" i="20" s="1"/>
  <c r="Q105" i="20" s="1"/>
  <c r="Q122" i="20" s="1"/>
  <c r="Q136" i="20" s="1"/>
  <c r="Q156" i="20" s="1"/>
  <c r="Q179" i="20" s="1"/>
  <c r="K47" i="20"/>
  <c r="K60" i="20" s="1"/>
  <c r="K72" i="20" s="1"/>
  <c r="K85" i="20" s="1"/>
  <c r="K105" i="20" s="1"/>
  <c r="K122" i="20" s="1"/>
  <c r="K136" i="20" s="1"/>
  <c r="K156" i="20" s="1"/>
  <c r="K179" i="20" s="1"/>
  <c r="H47" i="20"/>
  <c r="H60" i="20" s="1"/>
  <c r="H72" i="20" s="1"/>
  <c r="H85" i="20" s="1"/>
  <c r="H105" i="20" s="1"/>
  <c r="H122" i="20" s="1"/>
  <c r="H136" i="20" s="1"/>
  <c r="H156" i="20" s="1"/>
  <c r="H179" i="20" s="1"/>
  <c r="O47" i="20"/>
  <c r="O60" i="20" s="1"/>
  <c r="O72" i="20" s="1"/>
  <c r="O85" i="20" s="1"/>
  <c r="O105" i="20" s="1"/>
  <c r="O122" i="20" s="1"/>
  <c r="O136" i="20" s="1"/>
  <c r="O156" i="20" s="1"/>
  <c r="O179" i="20" s="1"/>
  <c r="N47" i="20"/>
  <c r="N60" i="20" s="1"/>
  <c r="N72" i="20" s="1"/>
  <c r="N85" i="20" s="1"/>
  <c r="N105" i="20" s="1"/>
  <c r="N122" i="20" s="1"/>
  <c r="N136" i="20" s="1"/>
  <c r="N156" i="20" s="1"/>
  <c r="N179" i="20" s="1"/>
  <c r="T47" i="20"/>
  <c r="T60" i="20" s="1"/>
  <c r="T72" i="20" s="1"/>
  <c r="T85" i="20" s="1"/>
  <c r="T105" i="20" s="1"/>
  <c r="T122" i="20" s="1"/>
  <c r="T136" i="20" s="1"/>
  <c r="T156" i="20" s="1"/>
  <c r="T179" i="20" s="1"/>
  <c r="X21" i="20"/>
  <c r="X35" i="20" s="1"/>
  <c r="X47" i="20" s="1"/>
  <c r="X60" i="20" s="1"/>
  <c r="X72" i="20" s="1"/>
  <c r="X85" i="20" l="1"/>
  <c r="X105" i="20" s="1"/>
  <c r="X122" i="20" s="1"/>
  <c r="X136" i="20" s="1"/>
  <c r="X156" i="20" s="1"/>
  <c r="X179" i="20" s="1"/>
  <c r="D11" i="2"/>
  <c r="E11" i="2"/>
  <c r="F11" i="2"/>
  <c r="G11" i="2"/>
  <c r="H11" i="2"/>
  <c r="I11" i="2"/>
  <c r="J11" i="2"/>
  <c r="C11" i="2"/>
  <c r="K11" i="2" l="1"/>
  <c r="D31" i="2"/>
  <c r="E31" i="2"/>
  <c r="F31" i="2"/>
  <c r="G31" i="2"/>
  <c r="H31" i="2"/>
  <c r="I31" i="2"/>
  <c r="J31" i="2"/>
  <c r="C31" i="2"/>
  <c r="D52" i="2" l="1"/>
  <c r="E52" i="2"/>
  <c r="F52" i="2"/>
  <c r="G52" i="2"/>
  <c r="H52" i="2"/>
  <c r="I52" i="2"/>
  <c r="J52" i="2"/>
  <c r="C52" i="2"/>
  <c r="D71" i="2" l="1"/>
  <c r="E71" i="2"/>
  <c r="F71" i="2"/>
  <c r="G71" i="2"/>
  <c r="H71" i="2"/>
  <c r="I71" i="2"/>
  <c r="J71" i="2"/>
  <c r="C71" i="2"/>
  <c r="D45" i="2"/>
  <c r="E45" i="2"/>
  <c r="F45" i="2"/>
  <c r="G45" i="2"/>
  <c r="H45" i="2"/>
  <c r="I45" i="2"/>
  <c r="J45" i="2"/>
  <c r="C45" i="2"/>
  <c r="K45" i="2" l="1"/>
  <c r="D86" i="2" l="1"/>
  <c r="E86" i="2"/>
  <c r="F86" i="2"/>
  <c r="G86" i="2"/>
  <c r="H86" i="2"/>
  <c r="I86" i="2"/>
  <c r="J86" i="2"/>
  <c r="C86" i="2"/>
  <c r="D78" i="2"/>
  <c r="E78" i="2"/>
  <c r="F78" i="2"/>
  <c r="G78" i="2"/>
  <c r="H78" i="2"/>
  <c r="I78" i="2"/>
  <c r="J78" i="2"/>
  <c r="C78" i="2"/>
  <c r="D63" i="2"/>
  <c r="E63" i="2"/>
  <c r="F63" i="2"/>
  <c r="G63" i="2"/>
  <c r="H63" i="2"/>
  <c r="I63" i="2"/>
  <c r="J63" i="2"/>
  <c r="D37" i="2"/>
  <c r="E37" i="2"/>
  <c r="F37" i="2"/>
  <c r="G37" i="2"/>
  <c r="H37" i="2"/>
  <c r="I37" i="2"/>
  <c r="J37" i="2"/>
  <c r="D23" i="2"/>
  <c r="E23" i="2"/>
  <c r="F23" i="2"/>
  <c r="G23" i="2"/>
  <c r="H23" i="2"/>
  <c r="I23" i="2"/>
  <c r="J23" i="2"/>
  <c r="D17" i="2"/>
  <c r="E17" i="2"/>
  <c r="F17" i="2"/>
  <c r="G17" i="2"/>
  <c r="H17" i="2"/>
  <c r="I17" i="2"/>
  <c r="J17" i="2"/>
  <c r="C17" i="2"/>
  <c r="H13" i="2"/>
  <c r="D13" i="2"/>
  <c r="F19" i="2" l="1"/>
  <c r="F25" i="2" s="1"/>
  <c r="F33" i="2" s="1"/>
  <c r="F39" i="2" s="1"/>
  <c r="F47" i="2" s="1"/>
  <c r="F54" i="2" s="1"/>
  <c r="F65" i="2" s="1"/>
  <c r="F73" i="2" s="1"/>
  <c r="F80" i="2" s="1"/>
  <c r="F88" i="2" s="1"/>
  <c r="F96" i="2" s="1"/>
  <c r="K86" i="2"/>
  <c r="G19" i="2"/>
  <c r="G25" i="2" s="1"/>
  <c r="G33" i="2" s="1"/>
  <c r="G39" i="2" s="1"/>
  <c r="G47" i="2" s="1"/>
  <c r="G54" i="2" s="1"/>
  <c r="G65" i="2" s="1"/>
  <c r="G73" i="2" s="1"/>
  <c r="G80" i="2" s="1"/>
  <c r="G88" i="2" s="1"/>
  <c r="G96" i="2" s="1"/>
  <c r="I19" i="2"/>
  <c r="I25" i="2" s="1"/>
  <c r="I33" i="2" s="1"/>
  <c r="I39" i="2" s="1"/>
  <c r="I47" i="2" s="1"/>
  <c r="I54" i="2" s="1"/>
  <c r="I65" i="2" s="1"/>
  <c r="I73" i="2" s="1"/>
  <c r="I80" i="2" s="1"/>
  <c r="I88" i="2" s="1"/>
  <c r="I96" i="2" s="1"/>
  <c r="K94" i="2"/>
  <c r="K78" i="2"/>
  <c r="K52" i="2"/>
  <c r="K31" i="2"/>
  <c r="E19" i="2"/>
  <c r="E25" i="2" s="1"/>
  <c r="E33" i="2" s="1"/>
  <c r="E39" i="2" s="1"/>
  <c r="E47" i="2" s="1"/>
  <c r="E54" i="2" s="1"/>
  <c r="E65" i="2" s="1"/>
  <c r="E73" i="2" s="1"/>
  <c r="E80" i="2" s="1"/>
  <c r="E88" i="2" s="1"/>
  <c r="E96" i="2" s="1"/>
  <c r="J19" i="2"/>
  <c r="J25" i="2" s="1"/>
  <c r="J33" i="2" s="1"/>
  <c r="J39" i="2" s="1"/>
  <c r="J47" i="2" s="1"/>
  <c r="J54" i="2" s="1"/>
  <c r="J65" i="2" s="1"/>
  <c r="J73" i="2" s="1"/>
  <c r="J80" i="2" s="1"/>
  <c r="J88" i="2" s="1"/>
  <c r="J96" i="2" s="1"/>
  <c r="F13" i="2"/>
  <c r="J13" i="2"/>
  <c r="H19" i="2"/>
  <c r="H25" i="2" s="1"/>
  <c r="H33" i="2" s="1"/>
  <c r="H39" i="2" s="1"/>
  <c r="H47" i="2" s="1"/>
  <c r="H54" i="2" s="1"/>
  <c r="H65" i="2" s="1"/>
  <c r="H73" i="2" s="1"/>
  <c r="H80" i="2" s="1"/>
  <c r="H88" i="2" s="1"/>
  <c r="H96" i="2" s="1"/>
  <c r="I13" i="2"/>
  <c r="G13" i="2"/>
  <c r="E13" i="2"/>
  <c r="D19" i="2"/>
  <c r="D25" i="2" s="1"/>
  <c r="D33" i="2" s="1"/>
  <c r="D39" i="2" s="1"/>
  <c r="D47" i="2" s="1"/>
  <c r="D54" i="2" s="1"/>
  <c r="D65" i="2" s="1"/>
  <c r="D73" i="2" s="1"/>
  <c r="D80" i="2" s="1"/>
  <c r="D88" i="2" s="1"/>
  <c r="D96" i="2" s="1"/>
  <c r="C13" i="2"/>
  <c r="K17" i="2"/>
  <c r="K19" i="2" s="1"/>
  <c r="C19" i="2"/>
  <c r="K13" i="2" l="1"/>
  <c r="K71" i="2" l="1"/>
  <c r="H47" i="8" l="1"/>
  <c r="H56" i="8" s="1"/>
  <c r="H9" i="8"/>
  <c r="H36" i="8" s="1"/>
  <c r="H45" i="5" l="1"/>
  <c r="H54" i="5" s="1"/>
  <c r="C63" i="2" l="1"/>
  <c r="K63" i="2" s="1"/>
  <c r="C37" i="2" l="1"/>
  <c r="K37" i="2" s="1"/>
  <c r="C23" i="2"/>
  <c r="K23" i="2" s="1"/>
  <c r="K25" i="2" s="1"/>
  <c r="K33" i="2" s="1"/>
  <c r="K39" i="2" l="1"/>
  <c r="C25" i="2"/>
  <c r="C33" i="2" s="1"/>
  <c r="K47" i="2" l="1"/>
  <c r="K54" i="2" s="1"/>
  <c r="K65" i="2" s="1"/>
  <c r="K73" i="2" s="1"/>
  <c r="K80" i="2" s="1"/>
  <c r="K88" i="2" s="1"/>
  <c r="K96" i="2" s="1"/>
  <c r="C39" i="2"/>
  <c r="C47" i="2" s="1"/>
  <c r="C54" i="2" l="1"/>
  <c r="C65" i="2" s="1"/>
  <c r="C73" i="2" s="1"/>
  <c r="C80" i="2" s="1"/>
  <c r="C88" i="2" l="1"/>
  <c r="C96" i="2" s="1"/>
</calcChain>
</file>

<file path=xl/sharedStrings.xml><?xml version="1.0" encoding="utf-8"?>
<sst xmlns="http://schemas.openxmlformats.org/spreadsheetml/2006/main" count="464" uniqueCount="230">
  <si>
    <t>Village</t>
  </si>
  <si>
    <t>Name</t>
  </si>
  <si>
    <t>Total</t>
  </si>
  <si>
    <t>Cheque No.</t>
  </si>
  <si>
    <t>Insurance</t>
  </si>
  <si>
    <t>Bank Interest</t>
  </si>
  <si>
    <t>Sec 137</t>
  </si>
  <si>
    <t>April Total</t>
  </si>
  <si>
    <t>May Total</t>
  </si>
  <si>
    <t>Cumulative Total</t>
  </si>
  <si>
    <t>June Total</t>
  </si>
  <si>
    <t>July Total</t>
  </si>
  <si>
    <t>August Total</t>
  </si>
  <si>
    <t>September Total</t>
  </si>
  <si>
    <t>October Total</t>
  </si>
  <si>
    <t>November Total</t>
  </si>
  <si>
    <t>December Total</t>
  </si>
  <si>
    <t>January Total</t>
  </si>
  <si>
    <t>February Total</t>
  </si>
  <si>
    <t>March Total</t>
  </si>
  <si>
    <t>Comments</t>
  </si>
  <si>
    <t>£</t>
  </si>
  <si>
    <t>Current Account</t>
  </si>
  <si>
    <t>Deposit Account</t>
  </si>
  <si>
    <t>Parish Cottage</t>
  </si>
  <si>
    <t xml:space="preserve">NDP </t>
  </si>
  <si>
    <t>N/A</t>
  </si>
  <si>
    <t>Petty cash float</t>
  </si>
  <si>
    <t>CASH BOOK:</t>
  </si>
  <si>
    <t>Closing balance per cash book (receipts and payments book)</t>
  </si>
  <si>
    <t>Chairman's Allowance</t>
  </si>
  <si>
    <t>Street Lighting Replacement</t>
  </si>
  <si>
    <t>Courses/Books</t>
  </si>
  <si>
    <t>Grants</t>
  </si>
  <si>
    <t>Santander</t>
  </si>
  <si>
    <t>HMRC</t>
  </si>
  <si>
    <t>September</t>
  </si>
  <si>
    <t>August</t>
  </si>
  <si>
    <t>October</t>
  </si>
  <si>
    <t>November</t>
  </si>
  <si>
    <t>Date</t>
  </si>
  <si>
    <t>Parish Room Income</t>
  </si>
  <si>
    <t>ARAS Invoice/Name/Description</t>
  </si>
  <si>
    <t>Burial Ground Income</t>
  </si>
  <si>
    <t>Parish Cottage Rent</t>
  </si>
  <si>
    <t>Other Income</t>
  </si>
  <si>
    <t>Total Income</t>
  </si>
  <si>
    <t>santander</t>
  </si>
  <si>
    <t>Admin Expenses/
Subscriptions</t>
  </si>
  <si>
    <t>Street Lighting Electricity</t>
  </si>
  <si>
    <t>Reference:                Invoice No;   Reimbursement(R) statement(S)</t>
  </si>
  <si>
    <t>Street Lighting Maintenance</t>
  </si>
  <si>
    <t>VAT                   (reclaimable)</t>
  </si>
  <si>
    <t>Parish Rooms</t>
  </si>
  <si>
    <t>Other</t>
  </si>
  <si>
    <t>R</t>
  </si>
  <si>
    <t>Clerk</t>
  </si>
  <si>
    <t>April</t>
  </si>
  <si>
    <t>March</t>
  </si>
  <si>
    <t>February</t>
  </si>
  <si>
    <t>January</t>
  </si>
  <si>
    <t>December</t>
  </si>
  <si>
    <t>June</t>
  </si>
  <si>
    <t>MAY</t>
  </si>
  <si>
    <t>Burial Ground</t>
  </si>
  <si>
    <t>Prepared by John Passmore Responsible Financial Officer</t>
  </si>
  <si>
    <t>NYCC</t>
  </si>
  <si>
    <t>Ent Licence</t>
  </si>
  <si>
    <t>The net balances reconcile to the Cash Book (receipts and payments account) for the year,</t>
  </si>
  <si>
    <t xml:space="preserve"> as follows:</t>
  </si>
  <si>
    <t>HMRC  Tax/Nics (Incl in gross)</t>
  </si>
  <si>
    <t>Parish Rooms Electricity/ Oil</t>
  </si>
  <si>
    <t>Net Wages</t>
  </si>
  <si>
    <t>July</t>
  </si>
  <si>
    <t>Selby DC 1st Precept</t>
  </si>
  <si>
    <t>Jim Davis</t>
  </si>
  <si>
    <t>BHIB</t>
  </si>
  <si>
    <t>DD</t>
  </si>
  <si>
    <t>Selby DC precept 2</t>
  </si>
  <si>
    <t>Business stream</t>
  </si>
  <si>
    <t xml:space="preserve">Precept </t>
  </si>
  <si>
    <t>Allocated reserves:</t>
  </si>
  <si>
    <t>Burial Ground mantenance</t>
  </si>
  <si>
    <t>Unallocated reserves</t>
  </si>
  <si>
    <t>Ashtons</t>
  </si>
  <si>
    <t>business stream</t>
  </si>
  <si>
    <t>new rate plus back pay from april</t>
  </si>
  <si>
    <t>Laura swain</t>
  </si>
  <si>
    <t>Add: Receipts in the year to date</t>
  </si>
  <si>
    <t>Less: Payments in the year to date</t>
  </si>
  <si>
    <t>Parish Rooms maintenance</t>
  </si>
  <si>
    <t>Eon</t>
  </si>
  <si>
    <t>Moorland GS</t>
  </si>
  <si>
    <t>Easterrn Counties fire</t>
  </si>
  <si>
    <t>Pro-serve</t>
  </si>
  <si>
    <t>as at 30 June 2021 (must equal net balance above)</t>
  </si>
  <si>
    <t>EON</t>
  </si>
  <si>
    <t>Pro-Serve</t>
  </si>
  <si>
    <t>Financial year ending 31st March 2022</t>
  </si>
  <si>
    <t>Plusnet</t>
  </si>
  <si>
    <t>plusnet</t>
  </si>
  <si>
    <t>114</t>
  </si>
  <si>
    <t>Financial year ending 31 March 2023</t>
  </si>
  <si>
    <t>1st Quarter ending 30th June 2022</t>
  </si>
  <si>
    <t>Opening balance 1 April 2022</t>
  </si>
  <si>
    <t>Sommersgills Auction street lamps</t>
  </si>
  <si>
    <t>116 Pre-school</t>
  </si>
  <si>
    <t>117 Wakelin</t>
  </si>
  <si>
    <t>Ashtons 19</t>
  </si>
  <si>
    <t>NYCC grant for cupboards</t>
  </si>
  <si>
    <t>CIL payment roebuck barracks</t>
  </si>
  <si>
    <t>Ashtons 20</t>
  </si>
  <si>
    <t>118 Selby DC</t>
  </si>
  <si>
    <t>Ashtons 21</t>
  </si>
  <si>
    <t>Pre-school</t>
  </si>
  <si>
    <t>21</t>
  </si>
  <si>
    <t>Solo Petroleum</t>
  </si>
  <si>
    <t>Pt 22257</t>
  </si>
  <si>
    <t>Clerk - stamps</t>
  </si>
  <si>
    <t>008</t>
  </si>
  <si>
    <t>0972</t>
  </si>
  <si>
    <t>pro-serve</t>
  </si>
  <si>
    <t>315</t>
  </si>
  <si>
    <t>493</t>
  </si>
  <si>
    <t>412</t>
  </si>
  <si>
    <t>moorland garden services</t>
  </si>
  <si>
    <t>129</t>
  </si>
  <si>
    <t>paynes plumbing</t>
  </si>
  <si>
    <t>5674</t>
  </si>
  <si>
    <t>20th August 2022</t>
  </si>
  <si>
    <t>Balance per bank statements as at 30 June 2022</t>
  </si>
  <si>
    <t>Less: any unpresented cheques at 30 June 2022</t>
  </si>
  <si>
    <t>119</t>
  </si>
  <si>
    <t>Add: any un-banked cash at 30 June 2022</t>
  </si>
  <si>
    <t>Net balances as at 30 June 2022</t>
  </si>
  <si>
    <t xml:space="preserve">S106; CIL; Grants </t>
  </si>
  <si>
    <t>NYCC Grant</t>
  </si>
  <si>
    <t>CIL payments</t>
  </si>
  <si>
    <t>Ashtons 22</t>
  </si>
  <si>
    <t>Mindful Memorials BG47C4</t>
  </si>
  <si>
    <t>Ashtons 23</t>
  </si>
  <si>
    <t>Ashtons 24</t>
  </si>
  <si>
    <t>120 Pre-School</t>
  </si>
  <si>
    <t>Trainee Clerk</t>
  </si>
  <si>
    <t>MGS448</t>
  </si>
  <si>
    <t>MGS497</t>
  </si>
  <si>
    <t>3002/94105</t>
  </si>
  <si>
    <t>Capita</t>
  </si>
  <si>
    <t>2231</t>
  </si>
  <si>
    <t>2138</t>
  </si>
  <si>
    <t>SB20221216</t>
  </si>
  <si>
    <t>PKF</t>
  </si>
  <si>
    <t>Clerk - Smoke Alarm</t>
  </si>
  <si>
    <t>MGS554</t>
  </si>
  <si>
    <t>2nd Quarter ending 30th September 2022</t>
  </si>
  <si>
    <t>27th October 2022</t>
  </si>
  <si>
    <t>Balance per bank statements as at 30th September 2022</t>
  </si>
  <si>
    <t>Less: any unpresented cheques at 30 September 2022</t>
  </si>
  <si>
    <t>Add: any un-banked cash at 30 September 2022</t>
  </si>
  <si>
    <t>Net balances as at 30 September 2022</t>
  </si>
  <si>
    <t>as at 30 September 2022 (must equal net balance above)</t>
  </si>
  <si>
    <t>INV 120</t>
  </si>
  <si>
    <t>PT 1. 22279</t>
  </si>
  <si>
    <t>PT 2. 22279</t>
  </si>
  <si>
    <t>PT 3. 22279</t>
  </si>
  <si>
    <t>Balance per bank statements as at 31 December 2022</t>
  </si>
  <si>
    <t>3rd Quarter ending 31 December 2022</t>
  </si>
  <si>
    <t>Prepared by Jake Harrison Responsible Financial Officer</t>
  </si>
  <si>
    <t>Less: any unpresented cheques at 31 December 2022</t>
  </si>
  <si>
    <t>Add any un-banked cash at 31 December 2022</t>
  </si>
  <si>
    <t>Ashtons 25</t>
  </si>
  <si>
    <t>Burial Ground - JW Myers Monumental Masons</t>
  </si>
  <si>
    <t>Ashtons 26</t>
  </si>
  <si>
    <t>Parish Room Hire 121</t>
  </si>
  <si>
    <t>Parish Room Hire 122</t>
  </si>
  <si>
    <t>JP Expenses - Stamps</t>
  </si>
  <si>
    <t>8</t>
  </si>
  <si>
    <t>Derek Iveson Computers</t>
  </si>
  <si>
    <t>JP Expenses - Paper</t>
  </si>
  <si>
    <t>11</t>
  </si>
  <si>
    <t>Dan Wright Electrician</t>
  </si>
  <si>
    <t>7</t>
  </si>
  <si>
    <t>Scottish Water</t>
  </si>
  <si>
    <t>Selby DC - Premesis License</t>
  </si>
  <si>
    <t>Ashtons 27</t>
  </si>
  <si>
    <t>Noel Wood Pest Control</t>
  </si>
  <si>
    <t>Net balances as at 31 December 2022</t>
  </si>
  <si>
    <t>Viking Refund</t>
  </si>
  <si>
    <t>as at 31 December 2022 (must equal net balance above)</t>
  </si>
  <si>
    <t>Rebecca Merrill Parish Room Hire 123</t>
  </si>
  <si>
    <t>124 Pre-School</t>
  </si>
  <si>
    <t>Balance per bank statements as at 31 March 2023</t>
  </si>
  <si>
    <t>Less: any unpresented cheques at 31 March 2023</t>
  </si>
  <si>
    <t>Add any un-banked cash at 31 March 2023</t>
  </si>
  <si>
    <t>Net balances as at 31 March 2023</t>
  </si>
  <si>
    <t>as at 31 March 2023 (must equal net balance above)</t>
  </si>
  <si>
    <t>4th Quarter ending 31 March 2023</t>
  </si>
  <si>
    <t>Savings Account</t>
  </si>
  <si>
    <t>Unity Trust Bank</t>
  </si>
  <si>
    <t xml:space="preserve">Santander </t>
  </si>
  <si>
    <t>Ashtons 28</t>
  </si>
  <si>
    <t>Ashtons 29</t>
  </si>
  <si>
    <t>Ashtons 30</t>
  </si>
  <si>
    <t>Parish Room Hire 125</t>
  </si>
  <si>
    <t>MGS 665</t>
  </si>
  <si>
    <t>Moorland Garden Services</t>
  </si>
  <si>
    <t>Function 28</t>
  </si>
  <si>
    <t>Linda</t>
  </si>
  <si>
    <t>Gerald Smith</t>
  </si>
  <si>
    <t>Renewal</t>
  </si>
  <si>
    <t>ICO</t>
  </si>
  <si>
    <t>1181</t>
  </si>
  <si>
    <t>Backhouse Environmental Services</t>
  </si>
  <si>
    <t>ARAS PC13</t>
  </si>
  <si>
    <t>Expenses</t>
  </si>
  <si>
    <t>Jake Harrison - Postage</t>
  </si>
  <si>
    <t>Jake Harrison - Stamps</t>
  </si>
  <si>
    <t>PARISH</t>
  </si>
  <si>
    <t>O'Connor Plumbing &amp; Heating</t>
  </si>
  <si>
    <t>974-2223</t>
  </si>
  <si>
    <t>YLCA - New Clerks Course</t>
  </si>
  <si>
    <t>John Passmore</t>
  </si>
  <si>
    <t>Salary</t>
  </si>
  <si>
    <t>Dan Wright Electrical</t>
  </si>
  <si>
    <t>Marie Burke - Cleaning</t>
  </si>
  <si>
    <t>218-2223</t>
  </si>
  <si>
    <t>YLCA - Clerk Advert</t>
  </si>
  <si>
    <t>ARAS PC14</t>
  </si>
  <si>
    <t>Unity</t>
  </si>
  <si>
    <t>Unity Bank Service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</si>
</sst>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</numFmts>
  <fonts count="2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2"/>
      <color indexed="10"/>
      <name val="Arial"/>
      <family val="2"/>
    </font>
    <font>
      <b/>
      <i/>
      <sz val="9"/>
      <color indexed="10"/>
      <name val="Arial"/>
      <family val="2"/>
    </font>
    <font>
      <i/>
      <sz val="9"/>
      <color indexed="10"/>
      <name val="Arial"/>
      <family val="2"/>
    </font>
    <font>
      <sz val="10"/>
      <name val="Arial"/>
      <family val="2"/>
    </font>
    <font>
      <b/>
      <i/>
      <sz val="12"/>
      <color indexed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4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2"/>
      <color rgb="FF0070C0"/>
      <name val="Arial"/>
      <family val="2"/>
    </font>
    <font>
      <b/>
      <i/>
      <sz val="9"/>
      <color rgb="FF0070C0"/>
      <name val="Arial"/>
      <family val="2"/>
    </font>
    <font>
      <i/>
      <sz val="9"/>
      <color rgb="FF0070C0"/>
      <name val="Arial"/>
      <family val="2"/>
    </font>
    <font>
      <sz val="9"/>
      <color rgb="FF0070C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57">
    <xf numFmtId="0" fontId="0" fillId="0" borderId="0" xfId="0"/>
    <xf numFmtId="0" fontId="1" fillId="0" borderId="0" xfId="0" applyFont="1"/>
    <xf numFmtId="43" fontId="1" fillId="0" borderId="0" xfId="0" applyNumberFormat="1" applyFont="1" applyAlignment="1">
      <alignment wrapText="1"/>
    </xf>
    <xf numFmtId="0" fontId="2" fillId="0" borderId="0" xfId="0" applyFont="1"/>
    <xf numFmtId="43" fontId="2" fillId="0" borderId="0" xfId="0" applyNumberFormat="1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39" fontId="2" fillId="0" borderId="0" xfId="0" applyNumberFormat="1" applyFont="1" applyAlignment="1">
      <alignment wrapText="1"/>
    </xf>
    <xf numFmtId="39" fontId="2" fillId="0" borderId="0" xfId="0" applyNumberFormat="1" applyFont="1"/>
    <xf numFmtId="39" fontId="1" fillId="0" borderId="0" xfId="0" applyNumberFormat="1" applyFont="1"/>
    <xf numFmtId="39" fontId="1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4" fillId="0" borderId="0" xfId="0" applyNumberFormat="1" applyFont="1"/>
    <xf numFmtId="39" fontId="7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/>
    <xf numFmtId="39" fontId="7" fillId="0" borderId="0" xfId="0" applyNumberFormat="1" applyFont="1"/>
    <xf numFmtId="43" fontId="7" fillId="0" borderId="0" xfId="0" applyNumberFormat="1" applyFont="1" applyAlignment="1">
      <alignment wrapText="1"/>
    </xf>
    <xf numFmtId="2" fontId="7" fillId="0" borderId="0" xfId="0" applyNumberFormat="1" applyFont="1"/>
    <xf numFmtId="39" fontId="11" fillId="0" borderId="0" xfId="0" applyNumberFormat="1" applyFont="1" applyAlignment="1">
      <alignment wrapText="1"/>
    </xf>
    <xf numFmtId="0" fontId="11" fillId="0" borderId="0" xfId="0" applyFont="1"/>
    <xf numFmtId="2" fontId="11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43" fontId="2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3" fontId="15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15" fillId="0" borderId="0" xfId="0" quotePrefix="1" applyFont="1" applyAlignment="1">
      <alignment horizontal="center" vertical="center" wrapText="1"/>
    </xf>
    <xf numFmtId="1" fontId="5" fillId="0" borderId="0" xfId="0" quotePrefix="1" applyNumberFormat="1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39" fontId="2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7" fillId="0" borderId="0" xfId="0" applyNumberFormat="1" applyFont="1" applyAlignment="1">
      <alignment horizontal="right" wrapText="1"/>
    </xf>
    <xf numFmtId="2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2" fontId="8" fillId="0" borderId="0" xfId="0" applyNumberFormat="1" applyFont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39" fontId="2" fillId="0" borderId="0" xfId="0" applyNumberFormat="1" applyFont="1" applyAlignment="1">
      <alignment vertical="center" wrapText="1"/>
    </xf>
    <xf numFmtId="39" fontId="2" fillId="0" borderId="0" xfId="0" applyNumberFormat="1" applyFont="1" applyAlignment="1">
      <alignment horizontal="center" vertical="center"/>
    </xf>
    <xf numFmtId="43" fontId="13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horizontal="right" wrapText="1"/>
    </xf>
    <xf numFmtId="39" fontId="2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16" fillId="0" borderId="0" xfId="0" applyFont="1"/>
    <xf numFmtId="2" fontId="0" fillId="0" borderId="0" xfId="0" applyNumberFormat="1"/>
    <xf numFmtId="0" fontId="10" fillId="0" borderId="0" xfId="0" applyFont="1"/>
    <xf numFmtId="2" fontId="0" fillId="0" borderId="1" xfId="0" applyNumberFormat="1" applyBorder="1"/>
    <xf numFmtId="164" fontId="0" fillId="0" borderId="0" xfId="0" applyNumberFormat="1"/>
    <xf numFmtId="14" fontId="2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39" fontId="2" fillId="2" borderId="1" xfId="0" applyNumberFormat="1" applyFont="1" applyFill="1" applyBorder="1" applyAlignment="1">
      <alignment horizontal="center" vertical="top"/>
    </xf>
    <xf numFmtId="39" fontId="2" fillId="2" borderId="1" xfId="0" applyNumberFormat="1" applyFont="1" applyFill="1" applyBorder="1" applyAlignment="1">
      <alignment horizontal="center" vertical="top" wrapText="1"/>
    </xf>
    <xf numFmtId="43" fontId="2" fillId="2" borderId="1" xfId="0" applyNumberFormat="1" applyFont="1" applyFill="1" applyBorder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14" fontId="17" fillId="0" borderId="0" xfId="0" applyNumberFormat="1" applyFont="1" applyAlignment="1">
      <alignment horizontal="center" vertical="center" wrapText="1"/>
    </xf>
    <xf numFmtId="39" fontId="2" fillId="0" borderId="0" xfId="0" applyNumberFormat="1" applyFont="1" applyAlignment="1">
      <alignment horizontal="right" vertical="center"/>
    </xf>
    <xf numFmtId="39" fontId="17" fillId="0" borderId="0" xfId="0" applyNumberFormat="1" applyFont="1" applyAlignment="1">
      <alignment vertical="center" wrapText="1"/>
    </xf>
    <xf numFmtId="39" fontId="17" fillId="0" borderId="0" xfId="0" applyNumberFormat="1" applyFont="1" applyAlignment="1">
      <alignment horizontal="right" vertical="center"/>
    </xf>
    <xf numFmtId="43" fontId="17" fillId="0" borderId="0" xfId="0" applyNumberFormat="1" applyFont="1" applyAlignment="1">
      <alignment wrapText="1"/>
    </xf>
    <xf numFmtId="14" fontId="18" fillId="0" borderId="0" xfId="0" applyNumberFormat="1" applyFont="1" applyAlignment="1">
      <alignment horizontal="center"/>
    </xf>
    <xf numFmtId="39" fontId="18" fillId="0" borderId="0" xfId="0" applyNumberFormat="1" applyFont="1" applyAlignment="1">
      <alignment wrapText="1"/>
    </xf>
    <xf numFmtId="39" fontId="18" fillId="0" borderId="0" xfId="0" applyNumberFormat="1" applyFont="1"/>
    <xf numFmtId="2" fontId="18" fillId="0" borderId="0" xfId="0" applyNumberFormat="1" applyFont="1"/>
    <xf numFmtId="2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vertical="top"/>
    </xf>
    <xf numFmtId="43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wrapText="1"/>
    </xf>
    <xf numFmtId="43" fontId="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43" fontId="19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2" fontId="20" fillId="0" borderId="0" xfId="0" applyNumberFormat="1" applyFont="1" applyAlignment="1">
      <alignment horizontal="left" vertical="center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2" fontId="2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 wrapText="1"/>
    </xf>
    <xf numFmtId="44" fontId="5" fillId="0" borderId="0" xfId="0" applyNumberFormat="1" applyFont="1" applyAlignment="1">
      <alignment vertical="center"/>
    </xf>
    <xf numFmtId="4" fontId="0" fillId="0" borderId="0" xfId="0" applyNumberFormat="1"/>
    <xf numFmtId="49" fontId="10" fillId="0" borderId="0" xfId="0" applyNumberFormat="1" applyFont="1" applyAlignment="1">
      <alignment horizontal="right"/>
    </xf>
    <xf numFmtId="4" fontId="0" fillId="0" borderId="1" xfId="0" applyNumberFormat="1" applyBorder="1"/>
    <xf numFmtId="4" fontId="10" fillId="0" borderId="0" xfId="0" applyNumberFormat="1" applyFont="1"/>
    <xf numFmtId="49" fontId="10" fillId="0" borderId="0" xfId="0" applyNumberFormat="1" applyFont="1"/>
    <xf numFmtId="0" fontId="22" fillId="0" borderId="0" xfId="0" applyFont="1"/>
    <xf numFmtId="0" fontId="23" fillId="0" borderId="0" xfId="0" applyFont="1"/>
    <xf numFmtId="43" fontId="0" fillId="0" borderId="1" xfId="0" applyNumberFormat="1" applyBorder="1"/>
    <xf numFmtId="164" fontId="10" fillId="0" borderId="0" xfId="0" applyNumberFormat="1" applyFont="1"/>
    <xf numFmtId="43" fontId="0" fillId="0" borderId="0" xfId="0" applyNumberFormat="1"/>
    <xf numFmtId="0" fontId="10" fillId="0" borderId="0" xfId="0" applyFont="1" applyAlignment="1">
      <alignment horizontal="right"/>
    </xf>
    <xf numFmtId="43" fontId="10" fillId="0" borderId="0" xfId="0" applyNumberFormat="1" applyFont="1"/>
    <xf numFmtId="43" fontId="22" fillId="0" borderId="0" xfId="0" applyNumberFormat="1" applyFont="1"/>
    <xf numFmtId="0" fontId="0" fillId="0" borderId="0" xfId="0" applyAlignment="1">
      <alignment horizontal="right"/>
    </xf>
    <xf numFmtId="43" fontId="23" fillId="0" borderId="0" xfId="0" applyNumberFormat="1" applyFont="1"/>
    <xf numFmtId="39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2" fillId="0" borderId="0" xfId="0" applyNumberFormat="1" applyFont="1" applyAlignment="1">
      <alignment horizontal="left" vertical="top" wrapText="1"/>
    </xf>
    <xf numFmtId="0" fontId="10" fillId="0" borderId="0" xfId="0" applyFont="1" applyFill="1"/>
    <xf numFmtId="0" fontId="0" fillId="0" borderId="0" xfId="0" applyFill="1"/>
    <xf numFmtId="0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9"/>
  <sheetViews>
    <sheetView zoomScale="70" zoomScaleNormal="70" workbookViewId="0">
      <pane ySplit="1" topLeftCell="A65" activePane="bottomLeft" state="frozen"/>
      <selection pane="bottomLeft" activeCell="B79" sqref="B79"/>
    </sheetView>
  </sheetViews>
  <sheetFormatPr defaultColWidth="9.109375" defaultRowHeight="15" x14ac:dyDescent="0.25"/>
  <cols>
    <col min="1" max="1" width="20.6640625" style="26" bestFit="1" customWidth="1"/>
    <col min="2" max="2" width="46.5546875" style="65" customWidth="1"/>
    <col min="3" max="3" width="16.44140625" style="9" customWidth="1"/>
    <col min="4" max="4" width="13" style="10" customWidth="1"/>
    <col min="5" max="5" width="15.109375" style="10" customWidth="1"/>
    <col min="6" max="6" width="16.33203125" style="10" customWidth="1"/>
    <col min="7" max="7" width="12.44140625" style="10" customWidth="1"/>
    <col min="8" max="8" width="10.109375" style="9" customWidth="1"/>
    <col min="9" max="9" width="11" style="10" customWidth="1"/>
    <col min="10" max="10" width="10.109375" style="10" customWidth="1"/>
    <col min="11" max="11" width="13.88671875" style="4" customWidth="1"/>
    <col min="12" max="16" width="9.109375" style="3"/>
    <col min="17" max="17" width="11.88671875" style="3" bestFit="1" customWidth="1"/>
    <col min="18" max="16384" width="9.109375" style="3"/>
  </cols>
  <sheetData>
    <row r="1" spans="1:16" ht="47.25" customHeight="1" x14ac:dyDescent="0.25">
      <c r="A1" s="89" t="s">
        <v>40</v>
      </c>
      <c r="B1" s="90" t="s">
        <v>42</v>
      </c>
      <c r="C1" s="99" t="s">
        <v>41</v>
      </c>
      <c r="D1" s="99" t="s">
        <v>80</v>
      </c>
      <c r="E1" s="99" t="s">
        <v>43</v>
      </c>
      <c r="F1" s="99" t="s">
        <v>44</v>
      </c>
      <c r="G1" s="99" t="s">
        <v>135</v>
      </c>
      <c r="H1" s="99" t="s">
        <v>45</v>
      </c>
      <c r="I1" s="98" t="s">
        <v>35</v>
      </c>
      <c r="J1" s="100" t="s">
        <v>5</v>
      </c>
      <c r="K1" s="101" t="s">
        <v>46</v>
      </c>
    </row>
    <row r="3" spans="1:16" x14ac:dyDescent="0.25">
      <c r="A3" s="24">
        <v>44652</v>
      </c>
      <c r="B3" s="67" t="s">
        <v>34</v>
      </c>
      <c r="C3" s="78"/>
      <c r="D3" s="79"/>
      <c r="E3" s="79"/>
      <c r="F3" s="79"/>
      <c r="G3" s="79"/>
      <c r="H3" s="82"/>
      <c r="I3" s="103"/>
      <c r="J3" s="29">
        <v>0.17</v>
      </c>
    </row>
    <row r="4" spans="1:16" x14ac:dyDescent="0.25">
      <c r="A4" s="24">
        <v>44655</v>
      </c>
      <c r="B4" s="67" t="s">
        <v>105</v>
      </c>
      <c r="C4" s="78"/>
      <c r="D4" s="79"/>
      <c r="E4" s="79"/>
      <c r="F4" s="79"/>
      <c r="G4" s="79"/>
      <c r="H4" s="82">
        <v>65.599999999999994</v>
      </c>
      <c r="I4" s="103"/>
      <c r="J4" s="29"/>
    </row>
    <row r="5" spans="1:16" x14ac:dyDescent="0.25">
      <c r="A5" s="24">
        <v>44660</v>
      </c>
      <c r="B5" s="67" t="s">
        <v>106</v>
      </c>
      <c r="C5" s="78">
        <v>75</v>
      </c>
      <c r="D5" s="79"/>
      <c r="E5" s="79"/>
      <c r="F5" s="79"/>
      <c r="G5" s="79"/>
      <c r="H5" s="82"/>
      <c r="I5" s="103"/>
      <c r="J5" s="29"/>
    </row>
    <row r="6" spans="1:16" x14ac:dyDescent="0.25">
      <c r="A6" s="24">
        <v>44663</v>
      </c>
      <c r="B6" s="67" t="s">
        <v>107</v>
      </c>
      <c r="C6" s="78">
        <v>40</v>
      </c>
      <c r="D6" s="79"/>
      <c r="E6" s="79"/>
      <c r="F6" s="79"/>
      <c r="G6" s="79"/>
      <c r="H6" s="82"/>
      <c r="I6" s="103"/>
      <c r="J6" s="29"/>
    </row>
    <row r="7" spans="1:16" x14ac:dyDescent="0.25">
      <c r="A7" s="26">
        <v>44663</v>
      </c>
      <c r="B7" s="65" t="s">
        <v>108</v>
      </c>
      <c r="D7" s="9"/>
      <c r="E7" s="9"/>
      <c r="F7" s="9">
        <v>670</v>
      </c>
      <c r="G7" s="9"/>
      <c r="I7" s="9"/>
      <c r="J7" s="9"/>
      <c r="K7" s="9"/>
    </row>
    <row r="8" spans="1:16" x14ac:dyDescent="0.25">
      <c r="A8" s="26">
        <v>44676</v>
      </c>
      <c r="B8" s="65" t="s">
        <v>109</v>
      </c>
      <c r="D8" s="9"/>
      <c r="E8" s="9"/>
      <c r="F8" s="9"/>
      <c r="G8" s="9">
        <v>1500</v>
      </c>
      <c r="I8" s="9"/>
      <c r="J8" s="9"/>
      <c r="K8" s="9"/>
    </row>
    <row r="9" spans="1:16" x14ac:dyDescent="0.25">
      <c r="A9" s="26">
        <v>44679</v>
      </c>
      <c r="B9" s="65" t="s">
        <v>110</v>
      </c>
      <c r="D9" s="9"/>
      <c r="E9" s="9"/>
      <c r="F9" s="9"/>
      <c r="G9" s="9">
        <v>11264.9</v>
      </c>
      <c r="I9" s="9"/>
      <c r="J9" s="9"/>
      <c r="K9" s="9"/>
    </row>
    <row r="10" spans="1:16" x14ac:dyDescent="0.25">
      <c r="A10" s="26">
        <v>44678</v>
      </c>
      <c r="B10" s="65" t="s">
        <v>74</v>
      </c>
      <c r="D10" s="9">
        <v>6000</v>
      </c>
      <c r="E10" s="9"/>
      <c r="F10" s="9"/>
      <c r="G10" s="9"/>
      <c r="I10" s="9"/>
      <c r="J10" s="9"/>
      <c r="K10" s="9"/>
    </row>
    <row r="11" spans="1:16" s="22" customFormat="1" ht="15.6" x14ac:dyDescent="0.3">
      <c r="A11" s="107" t="s">
        <v>7</v>
      </c>
      <c r="B11" s="66"/>
      <c r="C11" s="108">
        <f t="shared" ref="C11:J11" si="0">SUM(C2:C10)</f>
        <v>115</v>
      </c>
      <c r="D11" s="108">
        <f t="shared" si="0"/>
        <v>6000</v>
      </c>
      <c r="E11" s="108">
        <f t="shared" si="0"/>
        <v>0</v>
      </c>
      <c r="F11" s="108">
        <f t="shared" si="0"/>
        <v>670</v>
      </c>
      <c r="G11" s="108">
        <f t="shared" si="0"/>
        <v>12764.9</v>
      </c>
      <c r="H11" s="108">
        <f t="shared" si="0"/>
        <v>65.599999999999994</v>
      </c>
      <c r="I11" s="108">
        <f t="shared" si="0"/>
        <v>0</v>
      </c>
      <c r="J11" s="108">
        <f t="shared" si="0"/>
        <v>0.17</v>
      </c>
      <c r="K11" s="108">
        <f>SUM(C11:J11)</f>
        <v>19615.669999999998</v>
      </c>
      <c r="L11" s="21"/>
      <c r="M11" s="21"/>
    </row>
    <row r="12" spans="1:16" customFormat="1" x14ac:dyDescent="0.25">
      <c r="A12" s="26"/>
    </row>
    <row r="13" spans="1:16" s="22" customFormat="1" ht="15.6" x14ac:dyDescent="0.3">
      <c r="A13" s="102" t="s">
        <v>9</v>
      </c>
      <c r="B13" s="67"/>
      <c r="C13" s="104">
        <f>C11</f>
        <v>115</v>
      </c>
      <c r="D13" s="105">
        <f>D11</f>
        <v>6000</v>
      </c>
      <c r="E13" s="105">
        <f t="shared" ref="E13:J13" si="1">E11</f>
        <v>0</v>
      </c>
      <c r="F13" s="105">
        <f t="shared" si="1"/>
        <v>670</v>
      </c>
      <c r="G13" s="105">
        <f t="shared" si="1"/>
        <v>12764.9</v>
      </c>
      <c r="H13" s="105">
        <f t="shared" si="1"/>
        <v>65.599999999999994</v>
      </c>
      <c r="I13" s="105">
        <f t="shared" si="1"/>
        <v>0</v>
      </c>
      <c r="J13" s="105">
        <f t="shared" si="1"/>
        <v>0.17</v>
      </c>
      <c r="K13" s="106">
        <f>SUM(C13:J13)</f>
        <v>19615.669999999998</v>
      </c>
      <c r="L13" s="3"/>
      <c r="M13" s="3"/>
      <c r="N13" s="3"/>
      <c r="O13" s="3"/>
      <c r="P13" s="3"/>
    </row>
    <row r="14" spans="1:16" x14ac:dyDescent="0.25">
      <c r="A14" s="24">
        <v>44682</v>
      </c>
      <c r="B14" s="67" t="s">
        <v>34</v>
      </c>
      <c r="C14" s="78"/>
      <c r="D14" s="79"/>
      <c r="E14" s="79"/>
      <c r="F14" s="79"/>
      <c r="G14" s="79"/>
      <c r="H14" s="82"/>
      <c r="I14" s="79"/>
      <c r="J14" s="29">
        <v>1.33</v>
      </c>
    </row>
    <row r="15" spans="1:16" x14ac:dyDescent="0.25">
      <c r="A15" s="24">
        <v>44686</v>
      </c>
      <c r="B15" s="67" t="s">
        <v>112</v>
      </c>
      <c r="C15" s="78">
        <v>175</v>
      </c>
      <c r="D15" s="79"/>
      <c r="E15" s="79"/>
      <c r="F15" s="79"/>
      <c r="G15" s="79"/>
      <c r="H15" s="82"/>
      <c r="I15" s="79"/>
      <c r="J15" s="29"/>
    </row>
    <row r="16" spans="1:16" x14ac:dyDescent="0.25">
      <c r="A16" s="26">
        <v>44691</v>
      </c>
      <c r="B16" s="67" t="s">
        <v>111</v>
      </c>
      <c r="C16" s="78"/>
      <c r="D16" s="103"/>
      <c r="E16" s="79"/>
      <c r="F16" s="103">
        <v>670</v>
      </c>
      <c r="G16" s="79"/>
      <c r="H16" s="82"/>
      <c r="I16" s="79"/>
      <c r="J16" s="29"/>
    </row>
    <row r="17" spans="1:11" s="22" customFormat="1" ht="15.6" x14ac:dyDescent="0.3">
      <c r="A17" s="107" t="s">
        <v>8</v>
      </c>
      <c r="B17" s="68"/>
      <c r="C17" s="109">
        <f t="shared" ref="C17:J17" si="2">SUM(C14:C16)</f>
        <v>175</v>
      </c>
      <c r="D17" s="109">
        <f t="shared" si="2"/>
        <v>0</v>
      </c>
      <c r="E17" s="109">
        <f t="shared" si="2"/>
        <v>0</v>
      </c>
      <c r="F17" s="109">
        <f t="shared" si="2"/>
        <v>670</v>
      </c>
      <c r="G17" s="109">
        <f t="shared" si="2"/>
        <v>0</v>
      </c>
      <c r="H17" s="109">
        <f t="shared" si="2"/>
        <v>0</v>
      </c>
      <c r="I17" s="109">
        <f t="shared" si="2"/>
        <v>0</v>
      </c>
      <c r="J17" s="109">
        <f t="shared" si="2"/>
        <v>1.33</v>
      </c>
      <c r="K17" s="110">
        <f>SUM(C17:J17)</f>
        <v>846.33</v>
      </c>
    </row>
    <row r="18" spans="1:11" x14ac:dyDescent="0.25">
      <c r="H18" s="10"/>
      <c r="K18" s="6"/>
    </row>
    <row r="19" spans="1:11" s="17" customFormat="1" ht="15.6" x14ac:dyDescent="0.3">
      <c r="A19" s="25" t="s">
        <v>9</v>
      </c>
      <c r="B19" s="69"/>
      <c r="C19" s="15">
        <f t="shared" ref="C19:K19" si="3">SUM(C11,C17)</f>
        <v>290</v>
      </c>
      <c r="D19" s="15">
        <f t="shared" si="3"/>
        <v>6000</v>
      </c>
      <c r="E19" s="15">
        <f t="shared" si="3"/>
        <v>0</v>
      </c>
      <c r="F19" s="15">
        <f t="shared" si="3"/>
        <v>1340</v>
      </c>
      <c r="G19" s="15">
        <f t="shared" si="3"/>
        <v>12764.9</v>
      </c>
      <c r="H19" s="15">
        <f t="shared" si="3"/>
        <v>65.599999999999994</v>
      </c>
      <c r="I19" s="15">
        <f t="shared" si="3"/>
        <v>0</v>
      </c>
      <c r="J19" s="15">
        <f t="shared" si="3"/>
        <v>1.5</v>
      </c>
      <c r="K19" s="15">
        <f t="shared" si="3"/>
        <v>20462</v>
      </c>
    </row>
    <row r="20" spans="1:11" s="17" customFormat="1" ht="15.6" x14ac:dyDescent="0.3">
      <c r="A20" s="24">
        <v>44713</v>
      </c>
      <c r="B20" s="67" t="s">
        <v>47</v>
      </c>
      <c r="C20" s="78"/>
      <c r="D20" s="79"/>
      <c r="E20" s="79"/>
      <c r="F20" s="79"/>
      <c r="G20" s="79"/>
      <c r="H20" s="82"/>
      <c r="I20" s="79"/>
      <c r="J20" s="29">
        <v>1.67</v>
      </c>
      <c r="K20" s="16"/>
    </row>
    <row r="21" spans="1:11" s="17" customFormat="1" ht="15.6" x14ac:dyDescent="0.3">
      <c r="A21" s="26">
        <v>44722</v>
      </c>
      <c r="B21" s="71" t="s">
        <v>113</v>
      </c>
      <c r="C21" s="78"/>
      <c r="D21" s="79"/>
      <c r="E21" s="79"/>
      <c r="F21" s="79">
        <v>670</v>
      </c>
      <c r="G21" s="79"/>
      <c r="H21" s="82"/>
      <c r="I21" s="79"/>
      <c r="J21" s="29"/>
      <c r="K21" s="16"/>
    </row>
    <row r="22" spans="1:11" x14ac:dyDescent="0.25">
      <c r="A22" s="26">
        <v>44742</v>
      </c>
      <c r="B22" s="65" t="s">
        <v>114</v>
      </c>
      <c r="C22" s="9">
        <v>1960</v>
      </c>
    </row>
    <row r="23" spans="1:11" s="22" customFormat="1" ht="15.6" x14ac:dyDescent="0.3">
      <c r="A23" s="107" t="s">
        <v>10</v>
      </c>
      <c r="B23" s="68"/>
      <c r="C23" s="108">
        <f t="shared" ref="C23:J23" si="4">SUM(C20:C22)</f>
        <v>1960</v>
      </c>
      <c r="D23" s="108">
        <f t="shared" si="4"/>
        <v>0</v>
      </c>
      <c r="E23" s="108">
        <f t="shared" si="4"/>
        <v>0</v>
      </c>
      <c r="F23" s="108">
        <f t="shared" si="4"/>
        <v>670</v>
      </c>
      <c r="G23" s="108">
        <f t="shared" si="4"/>
        <v>0</v>
      </c>
      <c r="H23" s="108">
        <f t="shared" si="4"/>
        <v>0</v>
      </c>
      <c r="I23" s="108">
        <f t="shared" si="4"/>
        <v>0</v>
      </c>
      <c r="J23" s="108">
        <f t="shared" si="4"/>
        <v>1.67</v>
      </c>
      <c r="K23" s="111">
        <f>SUM(C23:J23)</f>
        <v>2631.67</v>
      </c>
    </row>
    <row r="24" spans="1:11" s="17" customFormat="1" ht="15.6" x14ac:dyDescent="0.3">
      <c r="A24" s="26"/>
      <c r="B24" s="69"/>
      <c r="C24" s="15"/>
      <c r="D24" s="18"/>
      <c r="E24" s="18"/>
      <c r="F24" s="18"/>
      <c r="G24" s="18"/>
      <c r="H24" s="18"/>
      <c r="I24" s="18"/>
      <c r="J24" s="10"/>
      <c r="K24" s="16"/>
    </row>
    <row r="25" spans="1:11" s="17" customFormat="1" ht="15.6" x14ac:dyDescent="0.3">
      <c r="A25" s="25" t="s">
        <v>9</v>
      </c>
      <c r="B25" s="69"/>
      <c r="C25" s="15">
        <f t="shared" ref="C25:K25" si="5">SUM(C23,C19)</f>
        <v>2250</v>
      </c>
      <c r="D25" s="15">
        <f t="shared" si="5"/>
        <v>6000</v>
      </c>
      <c r="E25" s="15">
        <f t="shared" si="5"/>
        <v>0</v>
      </c>
      <c r="F25" s="15">
        <f t="shared" si="5"/>
        <v>2010</v>
      </c>
      <c r="G25" s="15">
        <f t="shared" si="5"/>
        <v>12764.9</v>
      </c>
      <c r="H25" s="15">
        <f t="shared" si="5"/>
        <v>65.599999999999994</v>
      </c>
      <c r="I25" s="15">
        <f t="shared" si="5"/>
        <v>0</v>
      </c>
      <c r="J25" s="15">
        <f t="shared" si="5"/>
        <v>3.17</v>
      </c>
      <c r="K25" s="15">
        <f t="shared" si="5"/>
        <v>23093.67</v>
      </c>
    </row>
    <row r="26" spans="1:11" ht="15.6" x14ac:dyDescent="0.3">
      <c r="A26" s="25"/>
      <c r="K26" s="6"/>
    </row>
    <row r="27" spans="1:11" x14ac:dyDescent="0.25">
      <c r="A27" s="26">
        <v>44743</v>
      </c>
      <c r="B27" s="65" t="s">
        <v>34</v>
      </c>
      <c r="J27" s="10">
        <v>3.29</v>
      </c>
      <c r="K27" s="6"/>
    </row>
    <row r="28" spans="1:11" s="5" customFormat="1" x14ac:dyDescent="0.25">
      <c r="A28" s="26">
        <v>44753</v>
      </c>
      <c r="B28" s="71" t="s">
        <v>138</v>
      </c>
      <c r="C28" s="6"/>
      <c r="F28" s="5">
        <v>154.13999999999999</v>
      </c>
      <c r="H28" s="6"/>
      <c r="K28" s="6"/>
    </row>
    <row r="29" spans="1:11" ht="15.6" x14ac:dyDescent="0.3">
      <c r="A29" s="26">
        <v>44762</v>
      </c>
      <c r="B29" s="67" t="s">
        <v>139</v>
      </c>
      <c r="C29" s="78"/>
      <c r="D29" s="79"/>
      <c r="E29" s="79">
        <v>140</v>
      </c>
      <c r="F29" s="79"/>
      <c r="G29" s="79"/>
      <c r="H29" s="82"/>
      <c r="I29" s="79"/>
      <c r="J29" s="29"/>
      <c r="K29" s="16"/>
    </row>
    <row r="30" spans="1:11" ht="15.6" x14ac:dyDescent="0.3">
      <c r="B30" s="67"/>
      <c r="C30" s="78"/>
      <c r="D30" s="79"/>
      <c r="E30" s="79"/>
      <c r="F30" s="79"/>
      <c r="G30" s="79"/>
      <c r="H30" s="82"/>
      <c r="I30" s="79"/>
      <c r="J30" s="29"/>
      <c r="K30" s="16"/>
    </row>
    <row r="31" spans="1:11" s="22" customFormat="1" ht="15.6" x14ac:dyDescent="0.3">
      <c r="A31" s="107" t="s">
        <v>11</v>
      </c>
      <c r="B31" s="68"/>
      <c r="C31" s="111">
        <f t="shared" ref="C31:J31" si="6">SUM(C26:C30)</f>
        <v>0</v>
      </c>
      <c r="D31" s="111">
        <f t="shared" si="6"/>
        <v>0</v>
      </c>
      <c r="E31" s="111">
        <f t="shared" si="6"/>
        <v>140</v>
      </c>
      <c r="F31" s="111">
        <f t="shared" si="6"/>
        <v>154.13999999999999</v>
      </c>
      <c r="G31" s="111">
        <f t="shared" si="6"/>
        <v>0</v>
      </c>
      <c r="H31" s="111">
        <f t="shared" si="6"/>
        <v>0</v>
      </c>
      <c r="I31" s="111">
        <f t="shared" si="6"/>
        <v>0</v>
      </c>
      <c r="J31" s="111">
        <f t="shared" si="6"/>
        <v>3.29</v>
      </c>
      <c r="K31" s="111">
        <f>SUM(C31:J31)</f>
        <v>297.43</v>
      </c>
    </row>
    <row r="32" spans="1:11" s="17" customFormat="1" ht="15.6" x14ac:dyDescent="0.3">
      <c r="A32" s="25"/>
      <c r="B32" s="69"/>
      <c r="C32" s="16"/>
      <c r="D32" s="20"/>
      <c r="E32" s="20"/>
      <c r="F32" s="20"/>
      <c r="G32" s="20"/>
      <c r="H32" s="20"/>
      <c r="I32" s="20"/>
      <c r="J32" s="5"/>
      <c r="K32" s="16"/>
    </row>
    <row r="33" spans="1:11" s="17" customFormat="1" ht="15.6" x14ac:dyDescent="0.3">
      <c r="A33" s="25" t="s">
        <v>9</v>
      </c>
      <c r="B33" s="69"/>
      <c r="C33" s="16">
        <f t="shared" ref="C33:K33" si="7">SUM(C25,C31)</f>
        <v>2250</v>
      </c>
      <c r="D33" s="16">
        <f t="shared" si="7"/>
        <v>6000</v>
      </c>
      <c r="E33" s="16">
        <f t="shared" si="7"/>
        <v>140</v>
      </c>
      <c r="F33" s="16">
        <f t="shared" si="7"/>
        <v>2164.14</v>
      </c>
      <c r="G33" s="16">
        <f t="shared" si="7"/>
        <v>12764.9</v>
      </c>
      <c r="H33" s="16">
        <f t="shared" si="7"/>
        <v>65.599999999999994</v>
      </c>
      <c r="I33" s="16">
        <f t="shared" si="7"/>
        <v>0</v>
      </c>
      <c r="J33" s="16">
        <f t="shared" si="7"/>
        <v>6.46</v>
      </c>
      <c r="K33" s="16">
        <f t="shared" si="7"/>
        <v>23391.1</v>
      </c>
    </row>
    <row r="34" spans="1:11" ht="15.6" x14ac:dyDescent="0.3">
      <c r="A34" s="26">
        <v>44774</v>
      </c>
      <c r="B34" s="67" t="s">
        <v>34</v>
      </c>
      <c r="C34" s="78"/>
      <c r="D34" s="79"/>
      <c r="E34" s="79"/>
      <c r="F34" s="79"/>
      <c r="G34" s="79"/>
      <c r="H34" s="82"/>
      <c r="I34" s="79"/>
      <c r="J34" s="29">
        <v>0</v>
      </c>
      <c r="K34" s="16"/>
    </row>
    <row r="35" spans="1:11" s="5" customFormat="1" x14ac:dyDescent="0.25">
      <c r="A35" s="24">
        <v>44778</v>
      </c>
      <c r="B35" s="71" t="s">
        <v>140</v>
      </c>
      <c r="C35" s="6"/>
      <c r="F35" s="5">
        <v>875</v>
      </c>
      <c r="H35" s="6"/>
      <c r="K35" s="6"/>
    </row>
    <row r="37" spans="1:11" s="22" customFormat="1" ht="15.6" x14ac:dyDescent="0.3">
      <c r="A37" s="107" t="s">
        <v>12</v>
      </c>
      <c r="B37" s="68"/>
      <c r="C37" s="111">
        <f t="shared" ref="C37:J37" si="8">SUM(C34:C36)</f>
        <v>0</v>
      </c>
      <c r="D37" s="111">
        <f t="shared" si="8"/>
        <v>0</v>
      </c>
      <c r="E37" s="111">
        <f t="shared" si="8"/>
        <v>0</v>
      </c>
      <c r="F37" s="111">
        <f t="shared" si="8"/>
        <v>875</v>
      </c>
      <c r="G37" s="111">
        <f t="shared" si="8"/>
        <v>0</v>
      </c>
      <c r="H37" s="111">
        <f t="shared" si="8"/>
        <v>0</v>
      </c>
      <c r="I37" s="111">
        <f t="shared" si="8"/>
        <v>0</v>
      </c>
      <c r="J37" s="111">
        <f t="shared" si="8"/>
        <v>0</v>
      </c>
      <c r="K37" s="111">
        <f>SUM(C37:J37)</f>
        <v>875</v>
      </c>
    </row>
    <row r="38" spans="1:11" s="17" customFormat="1" ht="15.6" x14ac:dyDescent="0.3">
      <c r="A38" s="26"/>
      <c r="B38" s="69"/>
      <c r="C38" s="16"/>
      <c r="D38" s="20"/>
      <c r="E38" s="20"/>
      <c r="F38" s="20"/>
      <c r="G38" s="20"/>
      <c r="H38" s="20"/>
      <c r="I38" s="20"/>
      <c r="J38" s="5"/>
      <c r="K38" s="16"/>
    </row>
    <row r="39" spans="1:11" s="17" customFormat="1" ht="15.6" x14ac:dyDescent="0.3">
      <c r="A39" s="25" t="s">
        <v>9</v>
      </c>
      <c r="B39" s="69"/>
      <c r="C39" s="16">
        <f t="shared" ref="C39:K39" si="9">SUM(C33,C37)</f>
        <v>2250</v>
      </c>
      <c r="D39" s="16">
        <f t="shared" si="9"/>
        <v>6000</v>
      </c>
      <c r="E39" s="16">
        <f t="shared" si="9"/>
        <v>140</v>
      </c>
      <c r="F39" s="16">
        <f t="shared" si="9"/>
        <v>3039.14</v>
      </c>
      <c r="G39" s="16">
        <f t="shared" si="9"/>
        <v>12764.9</v>
      </c>
      <c r="H39" s="16">
        <f t="shared" si="9"/>
        <v>65.599999999999994</v>
      </c>
      <c r="I39" s="16">
        <f t="shared" si="9"/>
        <v>0</v>
      </c>
      <c r="J39" s="16">
        <f t="shared" si="9"/>
        <v>6.46</v>
      </c>
      <c r="K39" s="16">
        <f t="shared" si="9"/>
        <v>24266.1</v>
      </c>
    </row>
    <row r="40" spans="1:11" s="17" customFormat="1" ht="15.6" x14ac:dyDescent="0.3">
      <c r="A40" s="26">
        <v>44805</v>
      </c>
      <c r="B40" s="65" t="s">
        <v>34</v>
      </c>
      <c r="C40" s="16"/>
      <c r="D40" s="73"/>
      <c r="E40" s="73"/>
      <c r="F40" s="73"/>
      <c r="G40" s="73"/>
      <c r="H40" s="73"/>
      <c r="I40" s="73"/>
      <c r="J40" s="81">
        <v>1.67</v>
      </c>
      <c r="K40" s="19"/>
    </row>
    <row r="41" spans="1:11" x14ac:dyDescent="0.25">
      <c r="A41" s="26">
        <v>44809</v>
      </c>
      <c r="B41" s="65" t="s">
        <v>141</v>
      </c>
      <c r="F41" s="10">
        <v>875</v>
      </c>
      <c r="K41" s="6"/>
    </row>
    <row r="42" spans="1:11" x14ac:dyDescent="0.25">
      <c r="A42" s="26">
        <v>44825</v>
      </c>
      <c r="B42" s="65" t="s">
        <v>78</v>
      </c>
      <c r="D42" s="10">
        <v>6000</v>
      </c>
      <c r="K42" s="6"/>
    </row>
    <row r="43" spans="1:11" s="5" customFormat="1" x14ac:dyDescent="0.25">
      <c r="A43" s="26">
        <v>44834</v>
      </c>
      <c r="B43" s="71" t="s">
        <v>142</v>
      </c>
      <c r="C43" s="6">
        <v>1320</v>
      </c>
      <c r="H43" s="6"/>
      <c r="K43" s="6"/>
    </row>
    <row r="45" spans="1:11" s="22" customFormat="1" ht="15.6" x14ac:dyDescent="0.3">
      <c r="A45" s="107" t="s">
        <v>13</v>
      </c>
      <c r="B45" s="68"/>
      <c r="C45" s="111">
        <f t="shared" ref="C45:J45" si="10">SUM(C40:C44)</f>
        <v>1320</v>
      </c>
      <c r="D45" s="111">
        <f t="shared" si="10"/>
        <v>6000</v>
      </c>
      <c r="E45" s="111">
        <f t="shared" si="10"/>
        <v>0</v>
      </c>
      <c r="F45" s="111">
        <f t="shared" si="10"/>
        <v>875</v>
      </c>
      <c r="G45" s="111">
        <f t="shared" si="10"/>
        <v>0</v>
      </c>
      <c r="H45" s="111">
        <f t="shared" si="10"/>
        <v>0</v>
      </c>
      <c r="I45" s="111">
        <f t="shared" si="10"/>
        <v>0</v>
      </c>
      <c r="J45" s="111">
        <f t="shared" si="10"/>
        <v>1.67</v>
      </c>
      <c r="K45" s="111">
        <f>SUM(C45:J45)</f>
        <v>8196.67</v>
      </c>
    </row>
    <row r="46" spans="1:11" s="17" customFormat="1" ht="15.6" x14ac:dyDescent="0.3">
      <c r="A46" s="26"/>
      <c r="B46" s="69"/>
      <c r="C46" s="16"/>
      <c r="D46" s="20"/>
      <c r="E46" s="20"/>
      <c r="F46" s="20"/>
      <c r="G46" s="20"/>
      <c r="H46" s="20"/>
      <c r="I46" s="20"/>
      <c r="J46" s="5"/>
      <c r="K46" s="16"/>
    </row>
    <row r="47" spans="1:11" s="17" customFormat="1" ht="15.6" x14ac:dyDescent="0.3">
      <c r="A47" s="25" t="s">
        <v>9</v>
      </c>
      <c r="B47" s="69"/>
      <c r="C47" s="16">
        <f t="shared" ref="C47:J47" si="11">SUM(C45,C39)</f>
        <v>3570</v>
      </c>
      <c r="D47" s="16">
        <f t="shared" si="11"/>
        <v>12000</v>
      </c>
      <c r="E47" s="16">
        <f t="shared" si="11"/>
        <v>140</v>
      </c>
      <c r="F47" s="16">
        <f t="shared" si="11"/>
        <v>3914.14</v>
      </c>
      <c r="G47" s="16">
        <f t="shared" si="11"/>
        <v>12764.9</v>
      </c>
      <c r="H47" s="16">
        <f t="shared" si="11"/>
        <v>65.599999999999994</v>
      </c>
      <c r="I47" s="16">
        <f t="shared" si="11"/>
        <v>0</v>
      </c>
      <c r="J47" s="16">
        <f t="shared" si="11"/>
        <v>8.129999999999999</v>
      </c>
      <c r="K47" s="16">
        <f>SUM(K45,K39)</f>
        <v>32462.769999999997</v>
      </c>
    </row>
    <row r="48" spans="1:11" ht="15.6" x14ac:dyDescent="0.3">
      <c r="A48" s="26">
        <v>44835</v>
      </c>
      <c r="B48" s="67" t="s">
        <v>34</v>
      </c>
      <c r="C48" s="78"/>
      <c r="D48" s="79"/>
      <c r="E48" s="79"/>
      <c r="F48" s="79"/>
      <c r="G48" s="79"/>
      <c r="H48" s="82"/>
      <c r="I48" s="79"/>
      <c r="J48" s="29">
        <v>1.62</v>
      </c>
      <c r="K48" s="16"/>
    </row>
    <row r="49" spans="1:11" ht="15.6" x14ac:dyDescent="0.3">
      <c r="A49" s="26">
        <v>44839</v>
      </c>
      <c r="B49" s="67" t="s">
        <v>170</v>
      </c>
      <c r="C49" s="78"/>
      <c r="D49" s="79"/>
      <c r="E49" s="79"/>
      <c r="F49" s="103">
        <v>875</v>
      </c>
      <c r="G49" s="79"/>
      <c r="H49" s="82"/>
      <c r="I49" s="79"/>
      <c r="J49" s="29"/>
      <c r="K49" s="16"/>
    </row>
    <row r="50" spans="1:11" ht="15.6" x14ac:dyDescent="0.3">
      <c r="A50" s="26">
        <v>44859</v>
      </c>
      <c r="B50" s="147" t="s">
        <v>171</v>
      </c>
      <c r="C50" s="78"/>
      <c r="D50" s="79"/>
      <c r="E50" s="79">
        <v>90</v>
      </c>
      <c r="F50" s="79"/>
      <c r="G50" s="79"/>
      <c r="H50" s="82"/>
      <c r="I50" s="79"/>
      <c r="J50" s="29"/>
      <c r="K50" s="16"/>
    </row>
    <row r="51" spans="1:11" x14ac:dyDescent="0.25">
      <c r="C51" s="6"/>
      <c r="D51" s="5"/>
      <c r="E51" s="5"/>
      <c r="F51" s="5"/>
      <c r="G51" s="5"/>
      <c r="H51" s="6"/>
      <c r="I51" s="5"/>
      <c r="J51" s="5"/>
    </row>
    <row r="52" spans="1:11" s="22" customFormat="1" ht="15.6" x14ac:dyDescent="0.3">
      <c r="A52" s="107" t="s">
        <v>14</v>
      </c>
      <c r="B52" s="68"/>
      <c r="C52" s="111">
        <f t="shared" ref="C52:J52" si="12">SUM(C48:C51)</f>
        <v>0</v>
      </c>
      <c r="D52" s="111">
        <f t="shared" si="12"/>
        <v>0</v>
      </c>
      <c r="E52" s="111">
        <f t="shared" si="12"/>
        <v>90</v>
      </c>
      <c r="F52" s="111">
        <f t="shared" si="12"/>
        <v>875</v>
      </c>
      <c r="G52" s="111">
        <f t="shared" si="12"/>
        <v>0</v>
      </c>
      <c r="H52" s="111">
        <f t="shared" si="12"/>
        <v>0</v>
      </c>
      <c r="I52" s="111">
        <f t="shared" si="12"/>
        <v>0</v>
      </c>
      <c r="J52" s="111">
        <f t="shared" si="12"/>
        <v>1.62</v>
      </c>
      <c r="K52" s="111">
        <f>SUM(C52:J52)</f>
        <v>966.62</v>
      </c>
    </row>
    <row r="53" spans="1:11" s="17" customFormat="1" ht="15.6" x14ac:dyDescent="0.3">
      <c r="A53" s="26"/>
      <c r="B53" s="69"/>
      <c r="C53" s="16"/>
      <c r="D53" s="20"/>
      <c r="E53" s="20"/>
      <c r="F53" s="20"/>
      <c r="G53" s="20"/>
      <c r="H53" s="20"/>
      <c r="I53" s="20"/>
      <c r="J53" s="5"/>
      <c r="K53" s="16"/>
    </row>
    <row r="54" spans="1:11" s="17" customFormat="1" ht="15.6" x14ac:dyDescent="0.3">
      <c r="A54" s="25" t="s">
        <v>9</v>
      </c>
      <c r="B54" s="69"/>
      <c r="C54" s="16">
        <f t="shared" ref="C54:K54" si="13">SUM(C52,C47)</f>
        <v>3570</v>
      </c>
      <c r="D54" s="16">
        <f t="shared" si="13"/>
        <v>12000</v>
      </c>
      <c r="E54" s="16">
        <f t="shared" si="13"/>
        <v>230</v>
      </c>
      <c r="F54" s="16">
        <f t="shared" si="13"/>
        <v>4789.1399999999994</v>
      </c>
      <c r="G54" s="16">
        <f t="shared" si="13"/>
        <v>12764.9</v>
      </c>
      <c r="H54" s="16">
        <f t="shared" si="13"/>
        <v>65.599999999999994</v>
      </c>
      <c r="I54" s="16">
        <f t="shared" si="13"/>
        <v>0</v>
      </c>
      <c r="J54" s="16">
        <f t="shared" si="13"/>
        <v>9.75</v>
      </c>
      <c r="K54" s="16">
        <f t="shared" si="13"/>
        <v>33429.39</v>
      </c>
    </row>
    <row r="55" spans="1:11" x14ac:dyDescent="0.25">
      <c r="A55" s="26">
        <v>44866</v>
      </c>
      <c r="B55" s="65" t="s">
        <v>34</v>
      </c>
      <c r="C55" s="6"/>
      <c r="D55" s="81"/>
      <c r="E55" s="81"/>
      <c r="F55" s="81"/>
      <c r="G55" s="81"/>
      <c r="H55" s="81"/>
      <c r="I55" s="81"/>
      <c r="J55" s="81">
        <v>3.19</v>
      </c>
    </row>
    <row r="56" spans="1:11" x14ac:dyDescent="0.25">
      <c r="C56" s="6"/>
      <c r="D56" s="81"/>
      <c r="E56" s="81"/>
      <c r="F56" s="81"/>
      <c r="G56" s="81"/>
      <c r="H56" s="81"/>
      <c r="I56" s="81"/>
      <c r="J56" s="81"/>
    </row>
    <row r="57" spans="1:11" x14ac:dyDescent="0.25">
      <c r="A57" s="26">
        <v>44872</v>
      </c>
      <c r="B57" s="65" t="s">
        <v>172</v>
      </c>
      <c r="C57" s="6"/>
      <c r="D57" s="81"/>
      <c r="E57" s="81"/>
      <c r="F57" s="81">
        <v>875</v>
      </c>
      <c r="G57" s="81"/>
      <c r="H57" s="81"/>
      <c r="I57" s="81"/>
      <c r="J57" s="81"/>
    </row>
    <row r="58" spans="1:11" x14ac:dyDescent="0.25">
      <c r="A58" s="26">
        <v>44890</v>
      </c>
      <c r="B58" s="65" t="s">
        <v>173</v>
      </c>
      <c r="C58" s="6">
        <v>40</v>
      </c>
      <c r="D58" s="81"/>
      <c r="E58" s="81"/>
      <c r="F58" s="81"/>
      <c r="G58" s="81"/>
      <c r="H58" s="81"/>
      <c r="I58" s="81"/>
      <c r="J58" s="81"/>
    </row>
    <row r="59" spans="1:11" x14ac:dyDescent="0.25">
      <c r="A59" s="26">
        <v>44894</v>
      </c>
      <c r="B59" s="65" t="s">
        <v>174</v>
      </c>
      <c r="C59" s="6">
        <v>70</v>
      </c>
      <c r="D59" s="81"/>
      <c r="E59" s="81"/>
      <c r="F59" s="81"/>
      <c r="G59" s="81"/>
      <c r="H59" s="81"/>
      <c r="I59" s="81"/>
      <c r="J59" s="81"/>
    </row>
    <row r="60" spans="1:11" x14ac:dyDescent="0.25">
      <c r="C60" s="6"/>
      <c r="D60" s="81"/>
      <c r="E60" s="81"/>
      <c r="F60" s="81"/>
      <c r="G60" s="81"/>
      <c r="H60" s="81"/>
      <c r="I60" s="81"/>
      <c r="J60" s="81"/>
    </row>
    <row r="61" spans="1:11" x14ac:dyDescent="0.25">
      <c r="C61" s="6"/>
      <c r="D61" s="81"/>
      <c r="E61" s="81"/>
      <c r="F61" s="81"/>
      <c r="G61" s="81"/>
      <c r="H61" s="81"/>
      <c r="I61" s="81"/>
      <c r="J61" s="81"/>
    </row>
    <row r="62" spans="1:11" x14ac:dyDescent="0.25">
      <c r="A62" s="3"/>
      <c r="C62" s="6"/>
      <c r="D62" s="5"/>
      <c r="E62" s="5"/>
      <c r="F62" s="5"/>
      <c r="G62" s="5"/>
      <c r="H62" s="6"/>
      <c r="I62" s="5"/>
      <c r="J62" s="5"/>
    </row>
    <row r="63" spans="1:11" s="22" customFormat="1" ht="15.6" x14ac:dyDescent="0.3">
      <c r="A63" s="107" t="s">
        <v>15</v>
      </c>
      <c r="B63" s="68"/>
      <c r="C63" s="112">
        <f t="shared" ref="C63:J63" si="14">SUM(C55:C62)</f>
        <v>110</v>
      </c>
      <c r="D63" s="112">
        <f t="shared" si="14"/>
        <v>0</v>
      </c>
      <c r="E63" s="112">
        <f t="shared" si="14"/>
        <v>0</v>
      </c>
      <c r="F63" s="112">
        <f t="shared" si="14"/>
        <v>875</v>
      </c>
      <c r="G63" s="112">
        <f t="shared" si="14"/>
        <v>0</v>
      </c>
      <c r="H63" s="112">
        <f t="shared" si="14"/>
        <v>0</v>
      </c>
      <c r="I63" s="112">
        <f t="shared" si="14"/>
        <v>0</v>
      </c>
      <c r="J63" s="112">
        <f t="shared" si="14"/>
        <v>3.19</v>
      </c>
      <c r="K63" s="111">
        <f>SUM(C63:J63)</f>
        <v>988.19</v>
      </c>
    </row>
    <row r="64" spans="1:11" s="17" customFormat="1" ht="15.6" x14ac:dyDescent="0.3">
      <c r="A64" s="26"/>
      <c r="B64" s="69"/>
      <c r="C64" s="16"/>
      <c r="D64" s="20"/>
      <c r="E64" s="20"/>
      <c r="F64" s="20"/>
      <c r="G64" s="20"/>
      <c r="H64" s="20"/>
      <c r="I64" s="20"/>
      <c r="J64" s="5"/>
      <c r="K64" s="16"/>
    </row>
    <row r="65" spans="1:12" s="17" customFormat="1" ht="15.6" x14ac:dyDescent="0.3">
      <c r="A65" s="25" t="s">
        <v>9</v>
      </c>
      <c r="B65" s="69"/>
      <c r="C65" s="16">
        <f t="shared" ref="C65:K65" si="15">SUM(C63,C54)</f>
        <v>3680</v>
      </c>
      <c r="D65" s="16">
        <f t="shared" si="15"/>
        <v>12000</v>
      </c>
      <c r="E65" s="16">
        <f t="shared" si="15"/>
        <v>230</v>
      </c>
      <c r="F65" s="16">
        <f t="shared" si="15"/>
        <v>5664.1399999999994</v>
      </c>
      <c r="G65" s="16">
        <f t="shared" si="15"/>
        <v>12764.9</v>
      </c>
      <c r="H65" s="16">
        <f t="shared" si="15"/>
        <v>65.599999999999994</v>
      </c>
      <c r="I65" s="16">
        <f t="shared" si="15"/>
        <v>0</v>
      </c>
      <c r="J65" s="16">
        <f t="shared" si="15"/>
        <v>12.94</v>
      </c>
      <c r="K65" s="16">
        <f t="shared" si="15"/>
        <v>34417.58</v>
      </c>
    </row>
    <row r="66" spans="1:12" s="17" customFormat="1" ht="15.6" x14ac:dyDescent="0.3">
      <c r="A66" s="26">
        <v>44896</v>
      </c>
      <c r="B66" s="65" t="s">
        <v>34</v>
      </c>
      <c r="C66" s="16"/>
      <c r="D66" s="73"/>
      <c r="E66" s="73"/>
      <c r="F66" s="73"/>
      <c r="G66" s="73"/>
      <c r="H66" s="73"/>
      <c r="I66" s="73"/>
      <c r="J66" s="81">
        <v>3.24</v>
      </c>
      <c r="K66" s="19"/>
    </row>
    <row r="67" spans="1:12" s="17" customFormat="1" ht="15.6" x14ac:dyDescent="0.3">
      <c r="A67" s="26">
        <v>44900</v>
      </c>
      <c r="B67" s="65" t="s">
        <v>184</v>
      </c>
      <c r="C67" s="6"/>
      <c r="D67" s="73"/>
      <c r="E67" s="73"/>
      <c r="F67" s="81">
        <v>875</v>
      </c>
      <c r="G67" s="73"/>
      <c r="H67" s="73"/>
      <c r="I67" s="73"/>
      <c r="J67" s="81"/>
      <c r="K67" s="19"/>
    </row>
    <row r="68" spans="1:12" s="17" customFormat="1" ht="15.6" x14ac:dyDescent="0.3">
      <c r="A68" s="26">
        <v>44904</v>
      </c>
      <c r="B68" s="65" t="s">
        <v>189</v>
      </c>
      <c r="C68" s="6">
        <v>120</v>
      </c>
      <c r="D68" s="73"/>
      <c r="E68" s="73"/>
      <c r="F68" s="73"/>
      <c r="G68" s="73"/>
      <c r="H68" s="73"/>
      <c r="I68" s="73"/>
      <c r="J68" s="81"/>
      <c r="K68" s="19"/>
    </row>
    <row r="69" spans="1:12" s="17" customFormat="1" ht="15.6" x14ac:dyDescent="0.3">
      <c r="A69" s="26">
        <v>44926</v>
      </c>
      <c r="B69" s="65" t="s">
        <v>190</v>
      </c>
      <c r="C69" s="6">
        <v>1960</v>
      </c>
      <c r="D69" s="73"/>
      <c r="E69" s="73"/>
      <c r="F69" s="73"/>
      <c r="G69" s="73"/>
      <c r="H69" s="73"/>
      <c r="I69" s="73"/>
      <c r="J69" s="81"/>
      <c r="K69" s="19"/>
    </row>
    <row r="70" spans="1:12" s="17" customFormat="1" ht="15.6" x14ac:dyDescent="0.3">
      <c r="A70" s="26"/>
      <c r="B70" s="65"/>
      <c r="C70" s="6"/>
      <c r="D70" s="73"/>
      <c r="E70" s="73"/>
      <c r="F70" s="73"/>
      <c r="G70" s="73"/>
      <c r="H70" s="73"/>
      <c r="I70" s="73"/>
      <c r="J70" s="81"/>
      <c r="K70" s="19"/>
    </row>
    <row r="71" spans="1:12" ht="15.6" x14ac:dyDescent="0.3">
      <c r="A71" s="107" t="s">
        <v>16</v>
      </c>
      <c r="B71" s="68"/>
      <c r="C71" s="111">
        <f>SUM(C66:C70)</f>
        <v>2080</v>
      </c>
      <c r="D71" s="111">
        <f>SUM(D66:D70)</f>
        <v>0</v>
      </c>
      <c r="E71" s="111">
        <f>SUM(E66:E70)</f>
        <v>0</v>
      </c>
      <c r="F71" s="111">
        <f>SUM(F66:F70)</f>
        <v>875</v>
      </c>
      <c r="G71" s="111">
        <f>SUM(G66:G70)</f>
        <v>0</v>
      </c>
      <c r="H71" s="111">
        <f>SUM(H66:H70)</f>
        <v>0</v>
      </c>
      <c r="I71" s="111">
        <f>SUM(I66:I70)</f>
        <v>0</v>
      </c>
      <c r="J71" s="111">
        <f>SUM(J66:J70)</f>
        <v>3.24</v>
      </c>
      <c r="K71" s="111">
        <f>SUM(C71:J71)</f>
        <v>2958.24</v>
      </c>
      <c r="L71" s="22"/>
    </row>
    <row r="72" spans="1:12" ht="15.6" x14ac:dyDescent="0.3">
      <c r="B72" s="69"/>
      <c r="C72" s="16"/>
      <c r="D72" s="20"/>
      <c r="E72" s="20"/>
      <c r="F72" s="20"/>
      <c r="G72" s="20"/>
      <c r="H72" s="20"/>
      <c r="I72" s="20"/>
      <c r="J72" s="5"/>
      <c r="K72" s="16"/>
      <c r="L72" s="17"/>
    </row>
    <row r="73" spans="1:12" ht="15.6" x14ac:dyDescent="0.3">
      <c r="A73" s="25" t="s">
        <v>9</v>
      </c>
      <c r="B73" s="69"/>
      <c r="C73" s="16">
        <f>SUM(C71,C65)</f>
        <v>5760</v>
      </c>
      <c r="D73" s="16">
        <f>SUM(D71,D65)</f>
        <v>12000</v>
      </c>
      <c r="E73" s="16">
        <f>SUM(E71,E65)</f>
        <v>230</v>
      </c>
      <c r="F73" s="16">
        <f>SUM(F71,F65)</f>
        <v>6539.1399999999994</v>
      </c>
      <c r="G73" s="16">
        <f>SUM(G71,G65)</f>
        <v>12764.9</v>
      </c>
      <c r="H73" s="16">
        <f>SUM(H71,H65)</f>
        <v>65.599999999999994</v>
      </c>
      <c r="I73" s="16">
        <f>SUM(I71,I65)</f>
        <v>0</v>
      </c>
      <c r="J73" s="16">
        <f>SUM(J71,J65)</f>
        <v>16.18</v>
      </c>
      <c r="K73" s="16">
        <f>SUM(K71,K65)</f>
        <v>37375.82</v>
      </c>
      <c r="L73" s="17"/>
    </row>
    <row r="74" spans="1:12" ht="15.6" x14ac:dyDescent="0.3">
      <c r="C74" s="16"/>
      <c r="D74" s="73"/>
      <c r="E74" s="73"/>
      <c r="F74" s="73"/>
      <c r="G74" s="73"/>
      <c r="H74" s="73"/>
      <c r="I74" s="73"/>
      <c r="J74" s="81"/>
      <c r="K74" s="19"/>
      <c r="L74" s="17"/>
    </row>
    <row r="75" spans="1:12" ht="15.6" x14ac:dyDescent="0.3">
      <c r="A75" s="26">
        <v>44927</v>
      </c>
      <c r="B75" s="65" t="s">
        <v>199</v>
      </c>
      <c r="C75" s="16"/>
      <c r="D75" s="73"/>
      <c r="E75" s="73"/>
      <c r="F75" s="73"/>
      <c r="G75" s="73"/>
      <c r="H75" s="73"/>
      <c r="I75" s="73"/>
      <c r="J75" s="81">
        <v>7.47</v>
      </c>
      <c r="K75" s="19"/>
      <c r="L75" s="17"/>
    </row>
    <row r="76" spans="1:12" ht="15.6" x14ac:dyDescent="0.3">
      <c r="A76" s="26">
        <v>44931</v>
      </c>
      <c r="B76" s="65" t="s">
        <v>200</v>
      </c>
      <c r="C76" s="16"/>
      <c r="D76" s="73"/>
      <c r="E76" s="73"/>
      <c r="F76" s="81">
        <v>875</v>
      </c>
      <c r="G76" s="73"/>
      <c r="H76" s="73"/>
      <c r="I76" s="73"/>
      <c r="J76" s="81"/>
      <c r="K76" s="19"/>
      <c r="L76" s="17"/>
    </row>
    <row r="77" spans="1:12" ht="15.6" x14ac:dyDescent="0.3">
      <c r="C77" s="16"/>
      <c r="D77" s="73"/>
      <c r="E77" s="73"/>
      <c r="F77" s="73"/>
      <c r="G77" s="73"/>
      <c r="H77" s="73"/>
      <c r="I77" s="73"/>
      <c r="J77" s="81"/>
      <c r="K77" s="19"/>
      <c r="L77" s="17"/>
    </row>
    <row r="78" spans="1:12" ht="15.6" x14ac:dyDescent="0.3">
      <c r="A78" s="107" t="s">
        <v>17</v>
      </c>
      <c r="B78" s="68"/>
      <c r="C78" s="111">
        <f>SUM(C74:C77)</f>
        <v>0</v>
      </c>
      <c r="D78" s="111">
        <f>SUM(D74:D77)</f>
        <v>0</v>
      </c>
      <c r="E78" s="111">
        <f>SUM(E74:E77)</f>
        <v>0</v>
      </c>
      <c r="F78" s="111">
        <f>SUM(F74:F77)</f>
        <v>875</v>
      </c>
      <c r="G78" s="111">
        <f>SUM(G74:G77)</f>
        <v>0</v>
      </c>
      <c r="H78" s="111">
        <f>SUM(H74:H77)</f>
        <v>0</v>
      </c>
      <c r="I78" s="111">
        <f>SUM(I74:I77)</f>
        <v>0</v>
      </c>
      <c r="J78" s="111">
        <f>SUM(J74:J77)</f>
        <v>7.47</v>
      </c>
      <c r="K78" s="111">
        <f>SUM(C78:J78)</f>
        <v>882.47</v>
      </c>
      <c r="L78" s="22"/>
    </row>
    <row r="79" spans="1:12" ht="15.6" x14ac:dyDescent="0.3">
      <c r="B79" s="68"/>
      <c r="C79" s="23"/>
      <c r="D79" s="23"/>
      <c r="E79" s="23"/>
      <c r="F79" s="23"/>
      <c r="G79" s="23"/>
      <c r="H79" s="23"/>
      <c r="I79" s="23"/>
      <c r="J79" s="23"/>
      <c r="K79" s="23"/>
      <c r="L79" s="22"/>
    </row>
    <row r="80" spans="1:12" ht="15.6" x14ac:dyDescent="0.3">
      <c r="A80" s="25" t="s">
        <v>9</v>
      </c>
      <c r="B80" s="69"/>
      <c r="C80" s="16">
        <f>SUM(C78,C73)</f>
        <v>5760</v>
      </c>
      <c r="D80" s="16">
        <f>SUM(D78,D73)</f>
        <v>12000</v>
      </c>
      <c r="E80" s="16">
        <f>SUM(E78,E73)</f>
        <v>230</v>
      </c>
      <c r="F80" s="16">
        <f>SUM(F78,F73)</f>
        <v>7414.1399999999994</v>
      </c>
      <c r="G80" s="16">
        <f>SUM(G78,G73)</f>
        <v>12764.9</v>
      </c>
      <c r="H80" s="16">
        <f>SUM(H78,H73)</f>
        <v>65.599999999999994</v>
      </c>
      <c r="I80" s="16">
        <f>SUM(I78,I73)</f>
        <v>0</v>
      </c>
      <c r="J80" s="16">
        <f>SUM(J78,J73)</f>
        <v>23.65</v>
      </c>
      <c r="K80" s="16">
        <f>SUM(K78,K73)</f>
        <v>38258.29</v>
      </c>
      <c r="L80" s="17"/>
    </row>
    <row r="81" spans="1:17" ht="15.6" x14ac:dyDescent="0.3">
      <c r="C81" s="23"/>
      <c r="D81" s="23"/>
      <c r="E81" s="23"/>
      <c r="F81" s="23"/>
      <c r="G81" s="23"/>
      <c r="H81" s="23"/>
      <c r="I81" s="23"/>
      <c r="J81" s="6"/>
      <c r="K81" s="23"/>
      <c r="L81" s="22"/>
    </row>
    <row r="82" spans="1:17" ht="15.6" x14ac:dyDescent="0.3">
      <c r="A82" s="26">
        <v>44958</v>
      </c>
      <c r="B82" s="65" t="s">
        <v>34</v>
      </c>
      <c r="C82" s="23"/>
      <c r="D82" s="23"/>
      <c r="E82" s="6"/>
      <c r="F82" s="23"/>
      <c r="G82" s="23"/>
      <c r="H82" s="23"/>
      <c r="I82" s="23"/>
      <c r="J82" s="6">
        <v>9.2200000000000006</v>
      </c>
      <c r="K82" s="23"/>
      <c r="L82" s="22"/>
    </row>
    <row r="83" spans="1:17" ht="15.6" x14ac:dyDescent="0.3">
      <c r="A83" s="26">
        <v>44963</v>
      </c>
      <c r="B83" s="65" t="s">
        <v>201</v>
      </c>
      <c r="C83" s="23"/>
      <c r="D83" s="23"/>
      <c r="E83" s="6"/>
      <c r="F83" s="81">
        <v>875</v>
      </c>
      <c r="G83" s="23"/>
      <c r="H83" s="23"/>
      <c r="I83" s="23"/>
      <c r="J83" s="6"/>
      <c r="K83" s="23"/>
      <c r="L83" s="22"/>
    </row>
    <row r="84" spans="1:17" ht="15.6" x14ac:dyDescent="0.3">
      <c r="A84" s="26">
        <v>44964</v>
      </c>
      <c r="B84" s="65" t="s">
        <v>34</v>
      </c>
      <c r="C84" s="6"/>
      <c r="D84" s="23"/>
      <c r="E84" s="23"/>
      <c r="F84" s="23"/>
      <c r="G84" s="23"/>
      <c r="H84" s="23"/>
      <c r="I84" s="23"/>
      <c r="J84" s="6">
        <v>1.79</v>
      </c>
      <c r="K84" s="23"/>
      <c r="L84" s="22"/>
    </row>
    <row r="85" spans="1:17" ht="15.6" x14ac:dyDescent="0.3">
      <c r="C85" s="6"/>
      <c r="D85" s="23"/>
      <c r="E85" s="23"/>
      <c r="F85" s="23"/>
      <c r="G85" s="23"/>
      <c r="H85" s="23"/>
      <c r="I85" s="23"/>
      <c r="J85" s="6"/>
      <c r="K85" s="23"/>
      <c r="L85" s="22"/>
      <c r="Q85" s="5"/>
    </row>
    <row r="86" spans="1:17" ht="15.6" x14ac:dyDescent="0.3">
      <c r="A86" s="107" t="s">
        <v>18</v>
      </c>
      <c r="B86" s="68"/>
      <c r="C86" s="111">
        <f>SUM(C81:C85)</f>
        <v>0</v>
      </c>
      <c r="D86" s="111">
        <f>SUM(D81:D85)</f>
        <v>0</v>
      </c>
      <c r="E86" s="111">
        <f>SUM(E81:E85)</f>
        <v>0</v>
      </c>
      <c r="F86" s="111">
        <f>SUM(F81:F85)</f>
        <v>875</v>
      </c>
      <c r="G86" s="111">
        <f>SUM(G81:G85)</f>
        <v>0</v>
      </c>
      <c r="H86" s="111">
        <f>SUM(H81:H85)</f>
        <v>0</v>
      </c>
      <c r="I86" s="111">
        <f>SUM(I81:I85)</f>
        <v>0</v>
      </c>
      <c r="J86" s="111">
        <f>SUM(J81:J85)</f>
        <v>11.010000000000002</v>
      </c>
      <c r="K86" s="111">
        <f>SUM(C86:J86)</f>
        <v>886.01</v>
      </c>
      <c r="L86" s="22"/>
    </row>
    <row r="87" spans="1:17" ht="15.6" x14ac:dyDescent="0.3">
      <c r="B87" s="69"/>
      <c r="C87" s="16"/>
      <c r="D87" s="20"/>
      <c r="E87" s="20"/>
      <c r="F87" s="20"/>
      <c r="G87" s="20"/>
      <c r="H87" s="20"/>
      <c r="I87" s="20"/>
      <c r="J87" s="5"/>
      <c r="K87" s="16"/>
      <c r="L87" s="17"/>
    </row>
    <row r="88" spans="1:17" ht="15.6" x14ac:dyDescent="0.3">
      <c r="A88" s="25" t="s">
        <v>9</v>
      </c>
      <c r="B88" s="69"/>
      <c r="C88" s="16">
        <f>SUM(C86,C80)</f>
        <v>5760</v>
      </c>
      <c r="D88" s="16">
        <f>SUM(D86,D80)</f>
        <v>12000</v>
      </c>
      <c r="E88" s="16">
        <f>SUM(E86,E80)</f>
        <v>230</v>
      </c>
      <c r="F88" s="16">
        <f>SUM(F86,F80)</f>
        <v>8289.14</v>
      </c>
      <c r="G88" s="16">
        <f>SUM(G86,G80)</f>
        <v>12764.9</v>
      </c>
      <c r="H88" s="16">
        <f>SUM(H86,H80)</f>
        <v>65.599999999999994</v>
      </c>
      <c r="I88" s="16">
        <f>SUM(I86,I80)</f>
        <v>0</v>
      </c>
      <c r="J88" s="16">
        <f>SUM(J86,J80)</f>
        <v>34.659999999999997</v>
      </c>
      <c r="K88" s="16">
        <f>SUM(K86,K80)</f>
        <v>39144.300000000003</v>
      </c>
      <c r="L88" s="17"/>
    </row>
    <row r="89" spans="1:17" s="14" customFormat="1" ht="15.6" x14ac:dyDescent="0.3">
      <c r="A89" s="26"/>
      <c r="B89" s="71"/>
      <c r="C89" s="13"/>
      <c r="D89" s="13"/>
      <c r="E89" s="13"/>
      <c r="F89" s="13"/>
      <c r="G89" s="13"/>
      <c r="H89" s="13"/>
      <c r="I89" s="13"/>
      <c r="J89" s="6"/>
      <c r="K89" s="13"/>
    </row>
    <row r="90" spans="1:17" s="14" customFormat="1" ht="15.6" x14ac:dyDescent="0.3">
      <c r="A90" s="26">
        <v>44991</v>
      </c>
      <c r="B90" s="71" t="s">
        <v>202</v>
      </c>
      <c r="C90" s="6"/>
      <c r="D90" s="13"/>
      <c r="E90" s="13"/>
      <c r="F90" s="81">
        <v>875</v>
      </c>
      <c r="G90" s="13"/>
      <c r="H90" s="13"/>
      <c r="I90" s="13"/>
      <c r="J90" s="6"/>
      <c r="K90" s="13"/>
    </row>
    <row r="91" spans="1:17" s="17" customFormat="1" ht="15.6" x14ac:dyDescent="0.3">
      <c r="A91" s="26">
        <v>45016</v>
      </c>
      <c r="B91" s="65" t="s">
        <v>203</v>
      </c>
      <c r="C91" s="6">
        <v>40</v>
      </c>
      <c r="D91" s="73"/>
      <c r="E91" s="73"/>
      <c r="F91" s="73"/>
      <c r="G91" s="73"/>
      <c r="H91" s="73"/>
      <c r="I91" s="73"/>
      <c r="J91" s="81"/>
      <c r="K91" s="19"/>
    </row>
    <row r="92" spans="1:17" s="5" customFormat="1" x14ac:dyDescent="0.25">
      <c r="A92" s="26">
        <v>45016</v>
      </c>
      <c r="B92" s="5" t="s">
        <v>198</v>
      </c>
      <c r="C92" s="6"/>
      <c r="H92" s="6"/>
      <c r="J92" s="5">
        <v>1.83</v>
      </c>
      <c r="K92" s="6"/>
    </row>
    <row r="93" spans="1:17" x14ac:dyDescent="0.25">
      <c r="C93" s="6"/>
      <c r="D93" s="5"/>
      <c r="E93" s="5"/>
      <c r="F93" s="5"/>
      <c r="G93" s="5"/>
      <c r="H93" s="5"/>
      <c r="I93" s="5"/>
      <c r="J93" s="5"/>
    </row>
    <row r="94" spans="1:17" ht="15.6" x14ac:dyDescent="0.3">
      <c r="A94" s="107" t="s">
        <v>19</v>
      </c>
      <c r="B94" s="68"/>
      <c r="C94" s="111">
        <f t="shared" ref="C94:J94" si="16">SUM(C89:C93)</f>
        <v>40</v>
      </c>
      <c r="D94" s="111">
        <f t="shared" si="16"/>
        <v>0</v>
      </c>
      <c r="E94" s="111">
        <f t="shared" si="16"/>
        <v>0</v>
      </c>
      <c r="F94" s="111">
        <f t="shared" si="16"/>
        <v>875</v>
      </c>
      <c r="G94" s="111">
        <f t="shared" si="16"/>
        <v>0</v>
      </c>
      <c r="H94" s="111">
        <f t="shared" si="16"/>
        <v>0</v>
      </c>
      <c r="I94" s="111">
        <f t="shared" si="16"/>
        <v>0</v>
      </c>
      <c r="J94" s="111">
        <f t="shared" si="16"/>
        <v>1.83</v>
      </c>
      <c r="K94" s="111">
        <f>SUM(C94:J94)</f>
        <v>916.83</v>
      </c>
      <c r="L94" s="22"/>
    </row>
    <row r="95" spans="1:17" ht="15.6" x14ac:dyDescent="0.3">
      <c r="B95" s="69"/>
      <c r="C95" s="16"/>
      <c r="D95" s="20"/>
      <c r="E95" s="20"/>
      <c r="F95" s="20"/>
      <c r="G95" s="20"/>
      <c r="H95" s="20"/>
      <c r="I95" s="20"/>
      <c r="J95" s="5"/>
      <c r="K95" s="16"/>
      <c r="L95" s="17"/>
    </row>
    <row r="96" spans="1:17" ht="15.6" x14ac:dyDescent="0.3">
      <c r="A96" s="25" t="s">
        <v>9</v>
      </c>
      <c r="B96" s="69"/>
      <c r="C96" s="16">
        <f t="shared" ref="C96:K96" si="17">SUM(C94,C88)</f>
        <v>5800</v>
      </c>
      <c r="D96" s="16">
        <f t="shared" si="17"/>
        <v>12000</v>
      </c>
      <c r="E96" s="16">
        <f t="shared" si="17"/>
        <v>230</v>
      </c>
      <c r="F96" s="16">
        <f t="shared" si="17"/>
        <v>9164.14</v>
      </c>
      <c r="G96" s="16">
        <f t="shared" si="17"/>
        <v>12764.9</v>
      </c>
      <c r="H96" s="16">
        <f t="shared" si="17"/>
        <v>65.599999999999994</v>
      </c>
      <c r="I96" s="16">
        <f t="shared" si="17"/>
        <v>0</v>
      </c>
      <c r="J96" s="16">
        <f t="shared" si="17"/>
        <v>36.489999999999995</v>
      </c>
      <c r="K96" s="16">
        <f t="shared" si="17"/>
        <v>40061.130000000005</v>
      </c>
      <c r="L96" s="17"/>
    </row>
    <row r="97" spans="1:11" ht="15.6" x14ac:dyDescent="0.3">
      <c r="A97" s="25"/>
      <c r="C97" s="6"/>
      <c r="D97" s="5"/>
      <c r="E97" s="5"/>
      <c r="F97" s="5"/>
      <c r="G97" s="5"/>
      <c r="H97" s="6"/>
      <c r="I97" s="5"/>
      <c r="J97" s="5"/>
    </row>
    <row r="98" spans="1:11" x14ac:dyDescent="0.25">
      <c r="A98" s="3"/>
      <c r="C98" s="6"/>
      <c r="D98" s="5"/>
      <c r="E98" s="5"/>
      <c r="F98" s="153"/>
      <c r="G98" s="153"/>
      <c r="H98" s="153"/>
      <c r="I98" s="153"/>
      <c r="J98" s="153"/>
      <c r="K98" s="153"/>
    </row>
    <row r="99" spans="1:11" x14ac:dyDescent="0.25">
      <c r="C99" s="6"/>
      <c r="D99" s="5"/>
      <c r="E99" s="5"/>
      <c r="F99" s="153"/>
      <c r="G99" s="153"/>
      <c r="H99" s="153"/>
      <c r="I99" s="153"/>
      <c r="J99" s="153"/>
      <c r="K99" s="153"/>
    </row>
    <row r="100" spans="1:11" x14ac:dyDescent="0.25">
      <c r="C100" s="6"/>
      <c r="D100" s="5"/>
      <c r="E100" s="5"/>
      <c r="F100" s="153"/>
      <c r="G100" s="153"/>
      <c r="H100" s="153"/>
      <c r="I100" s="153"/>
      <c r="J100" s="153"/>
      <c r="K100" s="153"/>
    </row>
    <row r="101" spans="1:11" x14ac:dyDescent="0.25">
      <c r="C101" s="6"/>
      <c r="D101" s="5"/>
      <c r="E101" s="5"/>
      <c r="F101" s="113"/>
      <c r="G101" s="5"/>
      <c r="H101" s="151"/>
      <c r="I101" s="152"/>
      <c r="J101" s="152"/>
    </row>
    <row r="102" spans="1:11" x14ac:dyDescent="0.25">
      <c r="C102" s="6"/>
      <c r="D102" s="5"/>
      <c r="E102" s="5"/>
      <c r="F102" s="5"/>
      <c r="G102" s="5"/>
      <c r="H102" s="6"/>
      <c r="I102" s="5"/>
      <c r="J102" s="5"/>
    </row>
    <row r="103" spans="1:11" x14ac:dyDescent="0.25">
      <c r="C103" s="6"/>
      <c r="D103" s="5"/>
      <c r="E103" s="5"/>
      <c r="F103" s="5"/>
      <c r="G103" s="5"/>
      <c r="H103" s="150"/>
      <c r="I103" s="150"/>
      <c r="J103" s="150"/>
      <c r="K103" s="5"/>
    </row>
    <row r="104" spans="1:11" s="1" customFormat="1" ht="15.6" x14ac:dyDescent="0.3">
      <c r="A104" s="26"/>
      <c r="B104" s="70"/>
      <c r="C104" s="8"/>
      <c r="D104" s="7"/>
      <c r="E104" s="7"/>
      <c r="F104" s="7"/>
      <c r="G104" s="7"/>
      <c r="H104" s="148"/>
      <c r="I104" s="149"/>
      <c r="J104" s="149"/>
      <c r="K104" s="114"/>
    </row>
    <row r="105" spans="1:11" ht="15.6" x14ac:dyDescent="0.3">
      <c r="B105" s="70"/>
      <c r="C105" s="6"/>
      <c r="D105" s="5"/>
      <c r="E105" s="5"/>
      <c r="F105" s="5"/>
      <c r="G105" s="150"/>
      <c r="H105" s="150"/>
      <c r="I105" s="150"/>
      <c r="J105" s="150"/>
      <c r="K105" s="114"/>
    </row>
    <row r="106" spans="1:11" s="7" customFormat="1" ht="15.6" x14ac:dyDescent="0.3">
      <c r="A106" s="27"/>
      <c r="B106" s="70"/>
      <c r="C106" s="8"/>
      <c r="H106" s="8"/>
      <c r="K106" s="8"/>
    </row>
    <row r="107" spans="1:11" x14ac:dyDescent="0.25">
      <c r="C107" s="6"/>
      <c r="D107" s="5"/>
      <c r="E107" s="5"/>
      <c r="F107" s="5"/>
      <c r="G107" s="5"/>
      <c r="H107" s="6"/>
      <c r="I107" s="5"/>
      <c r="J107" s="5"/>
    </row>
    <row r="108" spans="1:11" ht="15.6" x14ac:dyDescent="0.3">
      <c r="A108" s="27"/>
      <c r="C108" s="6"/>
      <c r="D108" s="5"/>
      <c r="E108" s="5"/>
      <c r="F108" s="5"/>
      <c r="G108" s="5"/>
      <c r="H108" s="6"/>
      <c r="I108" s="5"/>
      <c r="J108" s="5"/>
    </row>
    <row r="109" spans="1:11" x14ac:dyDescent="0.25">
      <c r="C109" s="6"/>
      <c r="D109" s="5"/>
      <c r="E109" s="5"/>
      <c r="F109" s="5"/>
      <c r="G109" s="5"/>
      <c r="H109" s="6"/>
      <c r="I109" s="5"/>
      <c r="J109" s="5"/>
    </row>
    <row r="110" spans="1:11" x14ac:dyDescent="0.25">
      <c r="C110" s="6"/>
      <c r="D110" s="5"/>
      <c r="E110" s="5"/>
      <c r="F110" s="5"/>
      <c r="G110" s="5"/>
      <c r="H110" s="6"/>
      <c r="I110" s="5"/>
      <c r="J110" s="5"/>
    </row>
    <row r="111" spans="1:11" x14ac:dyDescent="0.25">
      <c r="C111" s="6"/>
      <c r="D111" s="5"/>
      <c r="E111" s="5"/>
      <c r="F111" s="5"/>
      <c r="G111" s="5"/>
      <c r="H111" s="6"/>
      <c r="I111" s="5"/>
      <c r="J111" s="5"/>
    </row>
    <row r="112" spans="1:11" x14ac:dyDescent="0.25">
      <c r="C112" s="6"/>
      <c r="D112" s="5"/>
      <c r="E112" s="5"/>
      <c r="F112" s="5"/>
      <c r="G112" s="5"/>
      <c r="H112" s="6"/>
      <c r="I112" s="5"/>
      <c r="J112" s="5"/>
    </row>
    <row r="113" spans="1:11" x14ac:dyDescent="0.25">
      <c r="C113" s="6"/>
      <c r="D113" s="5"/>
      <c r="E113" s="5"/>
      <c r="F113" s="5"/>
      <c r="G113" s="5"/>
      <c r="H113" s="6"/>
      <c r="I113" s="5"/>
      <c r="J113" s="5"/>
    </row>
    <row r="114" spans="1:11" x14ac:dyDescent="0.25">
      <c r="C114" s="6"/>
      <c r="D114" s="5"/>
      <c r="E114" s="5"/>
      <c r="F114" s="5"/>
      <c r="G114" s="5"/>
      <c r="H114" s="6"/>
      <c r="I114" s="5"/>
      <c r="J114" s="5"/>
    </row>
    <row r="115" spans="1:11" x14ac:dyDescent="0.25">
      <c r="C115" s="6"/>
      <c r="D115" s="5"/>
      <c r="E115" s="5"/>
      <c r="F115" s="5"/>
      <c r="G115" s="5"/>
      <c r="H115" s="6"/>
      <c r="I115" s="5"/>
      <c r="J115" s="5"/>
    </row>
    <row r="118" spans="1:11" s="7" customFormat="1" ht="15.6" x14ac:dyDescent="0.3">
      <c r="A118" s="26"/>
      <c r="B118" s="70"/>
      <c r="C118" s="12"/>
      <c r="D118" s="11"/>
      <c r="E118" s="11"/>
      <c r="F118" s="11"/>
      <c r="G118" s="11"/>
      <c r="H118" s="12"/>
      <c r="I118" s="11"/>
      <c r="J118" s="11"/>
      <c r="K118" s="8"/>
    </row>
    <row r="120" spans="1:11" s="1" customFormat="1" ht="15.6" x14ac:dyDescent="0.3">
      <c r="A120" s="27"/>
      <c r="B120" s="70"/>
      <c r="C120" s="12"/>
      <c r="D120" s="11"/>
      <c r="E120" s="11"/>
      <c r="F120" s="11"/>
      <c r="G120" s="11"/>
      <c r="H120" s="12"/>
      <c r="I120" s="11"/>
      <c r="J120" s="11"/>
      <c r="K120" s="2"/>
    </row>
    <row r="121" spans="1:11" x14ac:dyDescent="0.25">
      <c r="B121" s="71"/>
    </row>
    <row r="122" spans="1:11" ht="15.6" x14ac:dyDescent="0.3">
      <c r="A122" s="27"/>
      <c r="B122" s="71"/>
    </row>
    <row r="123" spans="1:11" x14ac:dyDescent="0.25">
      <c r="B123" s="71"/>
    </row>
    <row r="124" spans="1:11" x14ac:dyDescent="0.25">
      <c r="B124" s="71"/>
    </row>
    <row r="125" spans="1:11" x14ac:dyDescent="0.25">
      <c r="B125" s="71"/>
    </row>
    <row r="134" spans="1:11" s="7" customFormat="1" ht="15.6" x14ac:dyDescent="0.3">
      <c r="A134" s="26"/>
      <c r="B134" s="70"/>
      <c r="C134" s="12"/>
      <c r="D134" s="11"/>
      <c r="E134" s="11"/>
      <c r="F134" s="11"/>
      <c r="G134" s="11"/>
      <c r="H134" s="12"/>
      <c r="I134" s="11"/>
      <c r="J134" s="11"/>
      <c r="K134" s="8"/>
    </row>
    <row r="135" spans="1:11" s="1" customFormat="1" ht="15.6" x14ac:dyDescent="0.3">
      <c r="A135" s="26"/>
      <c r="B135" s="72"/>
      <c r="C135" s="12"/>
      <c r="D135" s="11"/>
      <c r="E135" s="11"/>
      <c r="F135" s="11"/>
      <c r="G135" s="11"/>
      <c r="H135" s="12"/>
      <c r="I135" s="11"/>
      <c r="J135" s="11"/>
      <c r="K135" s="2"/>
    </row>
    <row r="136" spans="1:11" s="1" customFormat="1" ht="15.6" x14ac:dyDescent="0.3">
      <c r="A136" s="27"/>
      <c r="B136" s="70"/>
      <c r="C136" s="11"/>
      <c r="D136" s="11"/>
      <c r="E136" s="11"/>
      <c r="F136" s="11"/>
      <c r="G136" s="11"/>
      <c r="H136" s="12"/>
      <c r="I136" s="11"/>
      <c r="J136" s="11"/>
      <c r="K136" s="2"/>
    </row>
    <row r="137" spans="1:11" s="5" customFormat="1" ht="15.6" x14ac:dyDescent="0.3">
      <c r="A137" s="27"/>
      <c r="B137" s="71"/>
      <c r="C137" s="9"/>
      <c r="D137" s="10"/>
      <c r="E137" s="10"/>
      <c r="F137" s="10"/>
      <c r="G137" s="10"/>
      <c r="H137" s="9"/>
      <c r="I137" s="10"/>
      <c r="J137" s="10"/>
      <c r="K137" s="6"/>
    </row>
    <row r="138" spans="1:11" ht="15.6" x14ac:dyDescent="0.3">
      <c r="A138" s="27"/>
      <c r="B138" s="70"/>
    </row>
    <row r="142" spans="1:11" s="1" customFormat="1" ht="15.6" x14ac:dyDescent="0.3">
      <c r="A142" s="26"/>
      <c r="B142" s="70"/>
      <c r="C142" s="12"/>
      <c r="D142" s="11"/>
      <c r="E142" s="11"/>
      <c r="F142" s="11"/>
      <c r="G142" s="11"/>
      <c r="H142" s="12"/>
      <c r="I142" s="11"/>
      <c r="J142" s="11"/>
      <c r="K142" s="2"/>
    </row>
    <row r="143" spans="1:11" s="1" customFormat="1" ht="15.6" x14ac:dyDescent="0.3">
      <c r="A143" s="26"/>
      <c r="B143" s="70"/>
      <c r="C143" s="12"/>
      <c r="D143" s="11"/>
      <c r="E143" s="11"/>
      <c r="F143" s="11"/>
      <c r="G143" s="11"/>
      <c r="H143" s="12"/>
      <c r="I143" s="11"/>
      <c r="J143" s="11"/>
      <c r="K143" s="2"/>
    </row>
    <row r="144" spans="1:11" s="1" customFormat="1" ht="15.6" x14ac:dyDescent="0.3">
      <c r="A144" s="27"/>
      <c r="B144" s="71"/>
      <c r="C144" s="12"/>
      <c r="D144" s="11"/>
      <c r="E144" s="11"/>
      <c r="F144" s="11"/>
      <c r="G144" s="11"/>
      <c r="H144" s="12"/>
      <c r="I144" s="11"/>
      <c r="J144" s="11"/>
      <c r="K144" s="2"/>
    </row>
    <row r="145" spans="1:11" s="1" customFormat="1" ht="15.6" x14ac:dyDescent="0.3">
      <c r="A145" s="27"/>
      <c r="B145" s="71"/>
      <c r="C145" s="12"/>
      <c r="D145" s="11"/>
      <c r="E145" s="11"/>
      <c r="F145" s="11"/>
      <c r="G145" s="11"/>
      <c r="H145" s="12"/>
      <c r="I145" s="11"/>
      <c r="J145" s="11"/>
      <c r="K145" s="2"/>
    </row>
    <row r="146" spans="1:11" s="1" customFormat="1" ht="15.6" x14ac:dyDescent="0.3">
      <c r="A146" s="26"/>
      <c r="B146" s="71"/>
      <c r="C146" s="12"/>
      <c r="D146" s="11"/>
      <c r="E146" s="11"/>
      <c r="F146" s="11"/>
      <c r="G146" s="11"/>
      <c r="H146" s="12"/>
      <c r="I146" s="11"/>
      <c r="J146" s="11"/>
      <c r="K146" s="2"/>
    </row>
    <row r="151" spans="1:11" s="7" customFormat="1" ht="15.6" x14ac:dyDescent="0.3">
      <c r="A151" s="26"/>
      <c r="B151" s="70"/>
      <c r="C151" s="12"/>
      <c r="D151" s="12"/>
      <c r="E151" s="12"/>
      <c r="F151" s="12"/>
      <c r="G151" s="12"/>
      <c r="H151" s="12"/>
      <c r="I151" s="12"/>
      <c r="J151" s="12"/>
      <c r="K151" s="8"/>
    </row>
    <row r="153" spans="1:11" s="1" customFormat="1" ht="15.6" x14ac:dyDescent="0.3">
      <c r="A153" s="27"/>
      <c r="B153" s="70"/>
      <c r="C153" s="12"/>
      <c r="D153" s="12"/>
      <c r="E153" s="12"/>
      <c r="F153" s="12"/>
      <c r="G153" s="12"/>
      <c r="H153" s="12"/>
      <c r="I153" s="12"/>
      <c r="J153" s="12"/>
      <c r="K153" s="2"/>
    </row>
    <row r="154" spans="1:11" x14ac:dyDescent="0.25">
      <c r="B154" s="71"/>
    </row>
    <row r="155" spans="1:11" ht="15.6" x14ac:dyDescent="0.3">
      <c r="A155" s="27"/>
      <c r="B155" s="71"/>
    </row>
    <row r="157" spans="1:11" s="5" customFormat="1" x14ac:dyDescent="0.25">
      <c r="A157" s="26"/>
      <c r="B157" s="6"/>
      <c r="C157" s="10"/>
      <c r="D157" s="10"/>
      <c r="E157" s="10"/>
      <c r="F157" s="10"/>
      <c r="G157" s="10"/>
      <c r="H157" s="9"/>
      <c r="I157" s="10"/>
      <c r="J157" s="10"/>
      <c r="K157" s="6"/>
    </row>
    <row r="159" spans="1:11" x14ac:dyDescent="0.25">
      <c r="A159" s="28"/>
    </row>
  </sheetData>
  <mergeCells count="5">
    <mergeCell ref="H104:J104"/>
    <mergeCell ref="G105:J105"/>
    <mergeCell ref="H101:J101"/>
    <mergeCell ref="F98:K100"/>
    <mergeCell ref="H103:J103"/>
  </mergeCells>
  <phoneticPr fontId="3" type="noConversion"/>
  <printOptions gridLines="1"/>
  <pageMargins left="0.78740157480314965" right="0.19685039370078741" top="0.59055118110236227" bottom="0.98425196850393704" header="0.19685039370078741" footer="0.51181102362204722"/>
  <pageSetup paperSize="9" scale="56" orientation="landscape" horizontalDpi="300" verticalDpi="300" r:id="rId1"/>
  <headerFooter alignWithMargins="0">
    <oddHeader xml:space="preserve">&amp;CAppleton Roebuck &amp; Acaster Selby Parish Council
Receipts 2014/15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43"/>
  <sheetViews>
    <sheetView zoomScale="70" zoomScaleNormal="70" workbookViewId="0">
      <pane ySplit="1" topLeftCell="A140" activePane="bottomLeft" state="frozen"/>
      <selection pane="bottomLeft" activeCell="C158" sqref="C158"/>
    </sheetView>
  </sheetViews>
  <sheetFormatPr defaultColWidth="9.109375" defaultRowHeight="11.4" x14ac:dyDescent="0.25"/>
  <cols>
    <col min="1" max="1" width="14.44140625" style="49" customWidth="1"/>
    <col min="2" max="2" width="16" style="51" customWidth="1"/>
    <col min="3" max="3" width="30.5546875" style="32" customWidth="1"/>
    <col min="4" max="4" width="11.44140625" style="48" customWidth="1"/>
    <col min="5" max="6" width="9.6640625" style="30" customWidth="1"/>
    <col min="7" max="7" width="11.5546875" style="30" customWidth="1"/>
    <col min="8" max="8" width="10" style="30" customWidth="1"/>
    <col min="9" max="9" width="11.109375" style="31" customWidth="1"/>
    <col min="10" max="10" width="10.44140625" style="31" customWidth="1"/>
    <col min="11" max="11" width="11.5546875" style="31" customWidth="1"/>
    <col min="12" max="12" width="8.5546875" style="31" customWidth="1"/>
    <col min="13" max="13" width="8.6640625" style="31" customWidth="1"/>
    <col min="14" max="15" width="11" style="31" customWidth="1"/>
    <col min="16" max="16" width="12.109375" style="31" customWidth="1"/>
    <col min="17" max="17" width="9.33203125" style="31" customWidth="1"/>
    <col min="18" max="18" width="9.33203125" style="32" customWidth="1"/>
    <col min="19" max="19" width="10" style="31" customWidth="1"/>
    <col min="20" max="20" width="8.109375" style="31" customWidth="1"/>
    <col min="21" max="21" width="10.33203125" style="31" bestFit="1" customWidth="1"/>
    <col min="22" max="22" width="8.44140625" style="31" customWidth="1"/>
    <col min="23" max="23" width="9.6640625" style="31" customWidth="1"/>
    <col min="24" max="24" width="12.33203125" style="33" customWidth="1"/>
    <col min="25" max="25" width="38.5546875" style="47" customWidth="1"/>
    <col min="26" max="27" width="9.109375" style="32"/>
    <col min="28" max="28" width="11.33203125" style="32" customWidth="1"/>
    <col min="29" max="16384" width="9.109375" style="32"/>
  </cols>
  <sheetData>
    <row r="1" spans="1:26" ht="48.75" customHeight="1" x14ac:dyDescent="0.25">
      <c r="A1" s="93" t="s">
        <v>40</v>
      </c>
      <c r="B1" s="92" t="s">
        <v>50</v>
      </c>
      <c r="C1" s="91" t="s">
        <v>1</v>
      </c>
      <c r="D1" s="92" t="s">
        <v>3</v>
      </c>
      <c r="E1" s="95" t="s">
        <v>53</v>
      </c>
      <c r="F1" s="95" t="s">
        <v>71</v>
      </c>
      <c r="G1" s="95" t="s">
        <v>52</v>
      </c>
      <c r="H1" s="95" t="s">
        <v>24</v>
      </c>
      <c r="I1" s="95" t="s">
        <v>72</v>
      </c>
      <c r="J1" s="95" t="s">
        <v>70</v>
      </c>
      <c r="K1" s="95" t="s">
        <v>48</v>
      </c>
      <c r="L1" s="95" t="s">
        <v>32</v>
      </c>
      <c r="M1" s="95" t="s">
        <v>0</v>
      </c>
      <c r="N1" s="95" t="s">
        <v>49</v>
      </c>
      <c r="O1" s="95" t="s">
        <v>51</v>
      </c>
      <c r="P1" s="95" t="s">
        <v>31</v>
      </c>
      <c r="Q1" s="95" t="s">
        <v>64</v>
      </c>
      <c r="R1" s="115" t="s">
        <v>4</v>
      </c>
      <c r="S1" s="94" t="s">
        <v>6</v>
      </c>
      <c r="T1" s="95" t="s">
        <v>25</v>
      </c>
      <c r="U1" s="95" t="s">
        <v>30</v>
      </c>
      <c r="V1" s="95" t="s">
        <v>33</v>
      </c>
      <c r="W1" s="95" t="s">
        <v>54</v>
      </c>
      <c r="X1" s="92" t="s">
        <v>2</v>
      </c>
      <c r="Y1" s="96" t="s">
        <v>20</v>
      </c>
      <c r="Z1" s="97"/>
    </row>
    <row r="2" spans="1:26" x14ac:dyDescent="0.25">
      <c r="A2" s="61"/>
      <c r="B2" s="51" t="s">
        <v>57</v>
      </c>
      <c r="C2" s="32" t="s">
        <v>56</v>
      </c>
      <c r="D2" s="53">
        <v>22261</v>
      </c>
      <c r="F2" s="117"/>
      <c r="I2" s="30">
        <v>315.36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6" x14ac:dyDescent="0.25">
      <c r="A3" s="61"/>
      <c r="B3" s="51" t="s">
        <v>57</v>
      </c>
      <c r="C3" s="32" t="s">
        <v>35</v>
      </c>
      <c r="D3" s="53">
        <v>22260</v>
      </c>
      <c r="F3" s="117"/>
      <c r="I3" s="30"/>
      <c r="J3" s="30">
        <v>78.8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6" x14ac:dyDescent="0.2">
      <c r="A4" s="49">
        <v>44663</v>
      </c>
      <c r="B4" s="51">
        <v>19</v>
      </c>
      <c r="C4" s="32" t="s">
        <v>84</v>
      </c>
      <c r="F4" s="117"/>
      <c r="H4" s="30">
        <v>100.5</v>
      </c>
      <c r="K4" s="116"/>
    </row>
    <row r="5" spans="1:26" x14ac:dyDescent="0.2">
      <c r="A5" s="49">
        <v>44652</v>
      </c>
      <c r="B5" s="51">
        <v>93587</v>
      </c>
      <c r="C5" s="32" t="s">
        <v>116</v>
      </c>
      <c r="D5" s="48" t="s">
        <v>117</v>
      </c>
      <c r="E5" s="30">
        <v>132.25</v>
      </c>
      <c r="F5" s="117"/>
      <c r="G5" s="30">
        <v>26.45</v>
      </c>
      <c r="K5" s="116"/>
    </row>
    <row r="6" spans="1:26" x14ac:dyDescent="0.2">
      <c r="A6" s="49">
        <v>44652</v>
      </c>
      <c r="B6" s="51">
        <v>93588</v>
      </c>
      <c r="C6" s="32" t="s">
        <v>116</v>
      </c>
      <c r="D6" s="48" t="s">
        <v>117</v>
      </c>
      <c r="F6" s="117"/>
      <c r="H6" s="30">
        <v>158.69999999999999</v>
      </c>
      <c r="K6" s="116"/>
    </row>
    <row r="7" spans="1:26" x14ac:dyDescent="0.2">
      <c r="A7" s="49">
        <v>44657</v>
      </c>
      <c r="B7" s="51">
        <v>6</v>
      </c>
      <c r="C7" s="32" t="s">
        <v>91</v>
      </c>
      <c r="D7" s="48" t="s">
        <v>77</v>
      </c>
      <c r="F7" s="117">
        <v>204.91</v>
      </c>
      <c r="G7" s="30">
        <v>10.25</v>
      </c>
      <c r="K7" s="116"/>
    </row>
    <row r="8" spans="1:26" x14ac:dyDescent="0.2">
      <c r="A8" s="49">
        <v>44654</v>
      </c>
      <c r="B8" s="51">
        <v>6</v>
      </c>
      <c r="C8" s="32" t="s">
        <v>100</v>
      </c>
      <c r="D8" s="48" t="s">
        <v>77</v>
      </c>
      <c r="F8" s="117"/>
      <c r="K8" s="116">
        <v>26.25</v>
      </c>
    </row>
    <row r="9" spans="1:26" x14ac:dyDescent="0.2">
      <c r="A9" s="49">
        <v>44663</v>
      </c>
      <c r="B9" s="51">
        <v>9723</v>
      </c>
      <c r="C9" s="32" t="s">
        <v>93</v>
      </c>
      <c r="D9" s="48">
        <v>22259</v>
      </c>
      <c r="E9" s="30">
        <v>44.58</v>
      </c>
      <c r="F9" s="117"/>
      <c r="G9" s="30">
        <v>8.91</v>
      </c>
      <c r="K9" s="116"/>
    </row>
    <row r="10" spans="1:26" x14ac:dyDescent="0.2">
      <c r="A10" s="49">
        <v>44679</v>
      </c>
      <c r="B10" s="51">
        <v>871</v>
      </c>
      <c r="C10" s="32" t="s">
        <v>94</v>
      </c>
      <c r="D10" s="48">
        <v>22269</v>
      </c>
      <c r="E10" s="30">
        <v>240.09</v>
      </c>
      <c r="F10" s="117"/>
      <c r="G10" s="30">
        <v>48.02</v>
      </c>
      <c r="K10" s="116"/>
    </row>
    <row r="11" spans="1:26" x14ac:dyDescent="0.2">
      <c r="F11" s="117"/>
      <c r="K11" s="116"/>
    </row>
    <row r="12" spans="1:26" s="37" customFormat="1" ht="13.5" customHeight="1" x14ac:dyDescent="0.25">
      <c r="A12" s="121" t="s">
        <v>7</v>
      </c>
      <c r="B12" s="50"/>
      <c r="C12" s="38"/>
      <c r="D12" s="54"/>
      <c r="E12" s="122">
        <f t="shared" ref="E12:W12" si="0">SUM(E2:E11)</f>
        <v>416.91999999999996</v>
      </c>
      <c r="F12" s="122">
        <f t="shared" si="0"/>
        <v>204.91</v>
      </c>
      <c r="G12" s="122">
        <f t="shared" si="0"/>
        <v>93.63</v>
      </c>
      <c r="H12" s="122">
        <f t="shared" si="0"/>
        <v>259.2</v>
      </c>
      <c r="I12" s="122">
        <f t="shared" si="0"/>
        <v>315.36</v>
      </c>
      <c r="J12" s="122">
        <f t="shared" si="0"/>
        <v>78.8</v>
      </c>
      <c r="K12" s="122">
        <f t="shared" si="0"/>
        <v>26.25</v>
      </c>
      <c r="L12" s="122">
        <f t="shared" si="0"/>
        <v>0</v>
      </c>
      <c r="M12" s="122">
        <f t="shared" si="0"/>
        <v>0</v>
      </c>
      <c r="N12" s="122">
        <f t="shared" si="0"/>
        <v>0</v>
      </c>
      <c r="O12" s="122">
        <f t="shared" si="0"/>
        <v>0</v>
      </c>
      <c r="P12" s="122">
        <f t="shared" si="0"/>
        <v>0</v>
      </c>
      <c r="Q12" s="122">
        <f t="shared" si="0"/>
        <v>0</v>
      </c>
      <c r="R12" s="122">
        <f t="shared" si="0"/>
        <v>0</v>
      </c>
      <c r="S12" s="122">
        <f t="shared" si="0"/>
        <v>0</v>
      </c>
      <c r="T12" s="122">
        <f t="shared" si="0"/>
        <v>0</v>
      </c>
      <c r="U12" s="122">
        <f t="shared" si="0"/>
        <v>0</v>
      </c>
      <c r="V12" s="122">
        <f t="shared" si="0"/>
        <v>0</v>
      </c>
      <c r="W12" s="122">
        <f t="shared" si="0"/>
        <v>0</v>
      </c>
      <c r="X12" s="122">
        <f>SUM(E12:W12)</f>
        <v>1395.07</v>
      </c>
      <c r="Y12" s="80"/>
    </row>
    <row r="13" spans="1:26" x14ac:dyDescent="0.25">
      <c r="A13" s="61"/>
      <c r="B13" s="51" t="s">
        <v>63</v>
      </c>
      <c r="C13" s="32" t="s">
        <v>56</v>
      </c>
      <c r="D13" s="53">
        <v>22266</v>
      </c>
      <c r="F13" s="117"/>
      <c r="I13" s="30">
        <v>315.36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6" x14ac:dyDescent="0.25">
      <c r="A14" s="61"/>
      <c r="B14" s="51" t="s">
        <v>63</v>
      </c>
      <c r="C14" s="32" t="s">
        <v>35</v>
      </c>
      <c r="D14" s="53">
        <v>22267</v>
      </c>
      <c r="F14" s="117"/>
      <c r="I14" s="30"/>
      <c r="J14" s="30">
        <v>78.8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6" x14ac:dyDescent="0.25">
      <c r="A15" s="61">
        <v>44683</v>
      </c>
      <c r="B15" s="51">
        <v>7</v>
      </c>
      <c r="C15" s="32" t="s">
        <v>100</v>
      </c>
      <c r="D15" s="53" t="s">
        <v>77</v>
      </c>
      <c r="F15" s="117"/>
      <c r="I15" s="30"/>
      <c r="J15" s="30"/>
      <c r="K15" s="30">
        <v>26.04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6" x14ac:dyDescent="0.25">
      <c r="A16" s="61">
        <v>44690</v>
      </c>
      <c r="B16" s="51">
        <v>373</v>
      </c>
      <c r="C16" s="32" t="s">
        <v>125</v>
      </c>
      <c r="D16" s="53">
        <v>22278</v>
      </c>
      <c r="F16" s="117"/>
      <c r="I16" s="30"/>
      <c r="J16" s="30"/>
      <c r="K16" s="30"/>
      <c r="L16" s="30"/>
      <c r="M16" s="30">
        <v>600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5" x14ac:dyDescent="0.25">
      <c r="A17" s="61">
        <v>44704</v>
      </c>
      <c r="B17" s="51">
        <v>3999</v>
      </c>
      <c r="C17" s="32" t="s">
        <v>66</v>
      </c>
      <c r="D17" s="53">
        <v>22270</v>
      </c>
      <c r="F17" s="117"/>
      <c r="G17" s="30">
        <v>19.03</v>
      </c>
      <c r="I17" s="30"/>
      <c r="J17" s="30"/>
      <c r="K17" s="30"/>
      <c r="L17" s="30"/>
      <c r="M17" s="30"/>
      <c r="N17" s="30"/>
      <c r="O17" s="30">
        <v>95.13</v>
      </c>
      <c r="P17" s="30"/>
      <c r="Q17" s="30"/>
      <c r="R17" s="30"/>
      <c r="S17" s="30"/>
      <c r="T17" s="30"/>
      <c r="U17" s="30"/>
      <c r="V17" s="30"/>
      <c r="W17" s="30"/>
      <c r="X17" s="30"/>
    </row>
    <row r="18" spans="1:25" x14ac:dyDescent="0.25">
      <c r="A18" s="49">
        <v>44691</v>
      </c>
      <c r="B18" s="51">
        <v>20</v>
      </c>
      <c r="C18" s="32" t="s">
        <v>84</v>
      </c>
      <c r="D18" s="53"/>
      <c r="F18" s="117"/>
      <c r="H18" s="30">
        <v>100.5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spans="1:25" s="38" customFormat="1" x14ac:dyDescent="0.25">
      <c r="A19" s="121" t="s">
        <v>8</v>
      </c>
      <c r="B19" s="50"/>
      <c r="D19" s="54"/>
      <c r="E19" s="122">
        <f t="shared" ref="E19:W19" si="1">SUM(E13:E18)</f>
        <v>0</v>
      </c>
      <c r="F19" s="122">
        <f t="shared" si="1"/>
        <v>0</v>
      </c>
      <c r="G19" s="122">
        <f t="shared" si="1"/>
        <v>19.03</v>
      </c>
      <c r="H19" s="122">
        <f t="shared" si="1"/>
        <v>100.5</v>
      </c>
      <c r="I19" s="122">
        <f t="shared" si="1"/>
        <v>315.36</v>
      </c>
      <c r="J19" s="122">
        <f t="shared" si="1"/>
        <v>78.8</v>
      </c>
      <c r="K19" s="122">
        <f t="shared" si="1"/>
        <v>26.04</v>
      </c>
      <c r="L19" s="122">
        <f t="shared" si="1"/>
        <v>0</v>
      </c>
      <c r="M19" s="122">
        <f t="shared" si="1"/>
        <v>600</v>
      </c>
      <c r="N19" s="122">
        <f t="shared" si="1"/>
        <v>0</v>
      </c>
      <c r="O19" s="122">
        <f t="shared" si="1"/>
        <v>95.13</v>
      </c>
      <c r="P19" s="122">
        <f t="shared" si="1"/>
        <v>0</v>
      </c>
      <c r="Q19" s="122">
        <f t="shared" si="1"/>
        <v>0</v>
      </c>
      <c r="R19" s="122">
        <f t="shared" si="1"/>
        <v>0</v>
      </c>
      <c r="S19" s="122">
        <f t="shared" si="1"/>
        <v>0</v>
      </c>
      <c r="T19" s="122">
        <f t="shared" si="1"/>
        <v>0</v>
      </c>
      <c r="U19" s="122">
        <f t="shared" si="1"/>
        <v>0</v>
      </c>
      <c r="V19" s="122">
        <f t="shared" si="1"/>
        <v>0</v>
      </c>
      <c r="W19" s="122">
        <f t="shared" si="1"/>
        <v>0</v>
      </c>
      <c r="X19" s="122">
        <f>SUM(E19:W19)</f>
        <v>1234.8600000000001</v>
      </c>
      <c r="Y19" s="74"/>
    </row>
    <row r="20" spans="1:25" s="38" customFormat="1" x14ac:dyDescent="0.25">
      <c r="A20" s="121"/>
      <c r="B20" s="50"/>
      <c r="D20" s="54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74"/>
    </row>
    <row r="21" spans="1:25" s="38" customFormat="1" x14ac:dyDescent="0.25">
      <c r="A21" s="62" t="s">
        <v>9</v>
      </c>
      <c r="B21" s="50"/>
      <c r="D21" s="54"/>
      <c r="E21" s="39">
        <f t="shared" ref="E21:X21" si="2">SUM(E19,E12)</f>
        <v>416.91999999999996</v>
      </c>
      <c r="F21" s="39">
        <f t="shared" si="2"/>
        <v>204.91</v>
      </c>
      <c r="G21" s="39">
        <f t="shared" si="2"/>
        <v>112.66</v>
      </c>
      <c r="H21" s="39">
        <f t="shared" si="2"/>
        <v>359.7</v>
      </c>
      <c r="I21" s="39">
        <f t="shared" si="2"/>
        <v>630.72</v>
      </c>
      <c r="J21" s="39">
        <f t="shared" si="2"/>
        <v>157.6</v>
      </c>
      <c r="K21" s="39">
        <f t="shared" si="2"/>
        <v>52.29</v>
      </c>
      <c r="L21" s="39">
        <f t="shared" si="2"/>
        <v>0</v>
      </c>
      <c r="M21" s="39">
        <f t="shared" si="2"/>
        <v>600</v>
      </c>
      <c r="N21" s="39">
        <f t="shared" si="2"/>
        <v>0</v>
      </c>
      <c r="O21" s="39">
        <f t="shared" si="2"/>
        <v>95.13</v>
      </c>
      <c r="P21" s="39">
        <f t="shared" si="2"/>
        <v>0</v>
      </c>
      <c r="Q21" s="39">
        <f t="shared" si="2"/>
        <v>0</v>
      </c>
      <c r="R21" s="39">
        <f t="shared" si="2"/>
        <v>0</v>
      </c>
      <c r="S21" s="39">
        <f t="shared" si="2"/>
        <v>0</v>
      </c>
      <c r="T21" s="39">
        <f t="shared" si="2"/>
        <v>0</v>
      </c>
      <c r="U21" s="39">
        <f t="shared" si="2"/>
        <v>0</v>
      </c>
      <c r="V21" s="39">
        <f t="shared" si="2"/>
        <v>0</v>
      </c>
      <c r="W21" s="39">
        <f t="shared" si="2"/>
        <v>0</v>
      </c>
      <c r="X21" s="39">
        <f t="shared" si="2"/>
        <v>2629.9300000000003</v>
      </c>
      <c r="Y21" s="64"/>
    </row>
    <row r="22" spans="1:25" x14ac:dyDescent="0.25">
      <c r="A22" s="61"/>
      <c r="B22" s="51" t="s">
        <v>62</v>
      </c>
      <c r="C22" s="32" t="s">
        <v>56</v>
      </c>
      <c r="D22" s="48">
        <v>22271</v>
      </c>
      <c r="F22" s="117"/>
      <c r="I22" s="31">
        <v>315.36</v>
      </c>
    </row>
    <row r="23" spans="1:25" x14ac:dyDescent="0.25">
      <c r="A23" s="61"/>
      <c r="B23" s="51" t="s">
        <v>62</v>
      </c>
      <c r="C23" s="32" t="s">
        <v>35</v>
      </c>
      <c r="D23" s="48">
        <v>22272</v>
      </c>
      <c r="F23" s="117"/>
      <c r="J23" s="31">
        <v>78.8</v>
      </c>
    </row>
    <row r="24" spans="1:25" x14ac:dyDescent="0.25">
      <c r="A24" s="49">
        <v>44713</v>
      </c>
      <c r="B24" s="123" t="s">
        <v>55</v>
      </c>
      <c r="C24" s="32" t="s">
        <v>118</v>
      </c>
      <c r="D24" s="51">
        <v>22268</v>
      </c>
      <c r="E24" s="31"/>
      <c r="F24" s="117"/>
      <c r="G24" s="32"/>
      <c r="H24" s="33"/>
      <c r="I24" s="33"/>
      <c r="J24" s="33"/>
      <c r="K24" s="33">
        <v>10.88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5" x14ac:dyDescent="0.25">
      <c r="A25" s="49">
        <v>44715</v>
      </c>
      <c r="B25" s="123" t="s">
        <v>119</v>
      </c>
      <c r="C25" s="32" t="s">
        <v>100</v>
      </c>
      <c r="D25" s="51" t="s">
        <v>77</v>
      </c>
      <c r="E25" s="31"/>
      <c r="F25" s="117"/>
      <c r="G25" s="31"/>
      <c r="H25" s="33"/>
      <c r="I25" s="33"/>
      <c r="J25" s="33"/>
      <c r="K25" s="33">
        <v>26.04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5" x14ac:dyDescent="0.25">
      <c r="A26" s="49">
        <v>44718</v>
      </c>
      <c r="B26" s="123" t="s">
        <v>120</v>
      </c>
      <c r="C26" s="32" t="s">
        <v>121</v>
      </c>
      <c r="D26" s="51">
        <v>22273</v>
      </c>
      <c r="E26" s="31">
        <v>272.67</v>
      </c>
      <c r="F26" s="117"/>
      <c r="G26" s="31">
        <v>54.53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5" x14ac:dyDescent="0.25">
      <c r="A27" s="49">
        <v>44741</v>
      </c>
      <c r="B27" s="123" t="s">
        <v>122</v>
      </c>
      <c r="C27" s="32" t="s">
        <v>75</v>
      </c>
      <c r="D27" s="51">
        <v>22275</v>
      </c>
      <c r="E27" s="31"/>
      <c r="F27" s="117"/>
      <c r="G27" s="31"/>
      <c r="H27" s="33"/>
      <c r="I27" s="33"/>
      <c r="J27" s="33"/>
      <c r="K27" s="33">
        <v>75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5" x14ac:dyDescent="0.25">
      <c r="A28" s="49">
        <v>44720</v>
      </c>
      <c r="B28" s="123" t="s">
        <v>123</v>
      </c>
      <c r="C28" s="32" t="s">
        <v>85</v>
      </c>
      <c r="D28" s="51" t="s">
        <v>77</v>
      </c>
      <c r="E28" s="31">
        <v>60.63</v>
      </c>
      <c r="F28" s="117"/>
      <c r="G28" s="31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5" x14ac:dyDescent="0.25">
      <c r="A29" s="49">
        <v>44723</v>
      </c>
      <c r="B29" s="123" t="s">
        <v>124</v>
      </c>
      <c r="C29" s="32" t="s">
        <v>125</v>
      </c>
      <c r="D29" s="51">
        <v>22276</v>
      </c>
      <c r="E29" s="31"/>
      <c r="F29" s="117"/>
      <c r="G29" s="31"/>
      <c r="H29" s="33"/>
      <c r="I29" s="33"/>
      <c r="J29" s="33"/>
      <c r="K29" s="33"/>
      <c r="L29" s="33"/>
      <c r="M29" s="33">
        <v>600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25" x14ac:dyDescent="0.25">
      <c r="A30" s="49">
        <v>44730</v>
      </c>
      <c r="B30" s="123" t="s">
        <v>128</v>
      </c>
      <c r="C30" s="32" t="s">
        <v>76</v>
      </c>
      <c r="D30" s="51">
        <v>22282</v>
      </c>
      <c r="E30" s="31"/>
      <c r="F30" s="117"/>
      <c r="G30" s="31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>
        <v>990.34</v>
      </c>
      <c r="S30" s="33"/>
      <c r="T30" s="33"/>
      <c r="U30" s="33"/>
      <c r="V30" s="33"/>
      <c r="W30" s="33"/>
    </row>
    <row r="31" spans="1:25" x14ac:dyDescent="0.25">
      <c r="A31" s="49">
        <v>44732</v>
      </c>
      <c r="B31" s="123" t="s">
        <v>126</v>
      </c>
      <c r="C31" s="32" t="s">
        <v>127</v>
      </c>
      <c r="D31" s="51">
        <v>22274</v>
      </c>
      <c r="E31" s="31">
        <v>243.96</v>
      </c>
      <c r="F31" s="117"/>
      <c r="G31" s="31">
        <v>48.79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5" ht="11.25" customHeight="1" x14ac:dyDescent="0.25">
      <c r="A32" s="49">
        <v>44722</v>
      </c>
      <c r="B32" s="123" t="s">
        <v>115</v>
      </c>
      <c r="C32" s="32" t="s">
        <v>84</v>
      </c>
      <c r="D32" s="51"/>
      <c r="E32" s="131"/>
      <c r="F32" s="117"/>
      <c r="G32" s="32"/>
      <c r="H32" s="33">
        <v>100.5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5" s="38" customFormat="1" x14ac:dyDescent="0.25">
      <c r="A33" s="121" t="s">
        <v>10</v>
      </c>
      <c r="B33" s="50"/>
      <c r="D33" s="54"/>
      <c r="E33" s="122">
        <f t="shared" ref="E33:W33" si="3">SUM(E22:E32)</f>
        <v>577.26</v>
      </c>
      <c r="F33" s="122">
        <f t="shared" si="3"/>
        <v>0</v>
      </c>
      <c r="G33" s="122">
        <f t="shared" si="3"/>
        <v>103.32</v>
      </c>
      <c r="H33" s="122">
        <f t="shared" si="3"/>
        <v>100.5</v>
      </c>
      <c r="I33" s="122">
        <f t="shared" si="3"/>
        <v>315.36</v>
      </c>
      <c r="J33" s="122">
        <f t="shared" si="3"/>
        <v>78.8</v>
      </c>
      <c r="K33" s="122">
        <f t="shared" si="3"/>
        <v>111.92</v>
      </c>
      <c r="L33" s="122">
        <f t="shared" si="3"/>
        <v>0</v>
      </c>
      <c r="M33" s="122">
        <f t="shared" si="3"/>
        <v>600</v>
      </c>
      <c r="N33" s="122">
        <f t="shared" si="3"/>
        <v>0</v>
      </c>
      <c r="O33" s="122">
        <f t="shared" si="3"/>
        <v>0</v>
      </c>
      <c r="P33" s="122">
        <f t="shared" si="3"/>
        <v>0</v>
      </c>
      <c r="Q33" s="122">
        <f t="shared" si="3"/>
        <v>0</v>
      </c>
      <c r="R33" s="122">
        <f t="shared" si="3"/>
        <v>990.34</v>
      </c>
      <c r="S33" s="122">
        <f t="shared" si="3"/>
        <v>0</v>
      </c>
      <c r="T33" s="122">
        <f t="shared" si="3"/>
        <v>0</v>
      </c>
      <c r="U33" s="122">
        <f t="shared" si="3"/>
        <v>0</v>
      </c>
      <c r="V33" s="122">
        <f t="shared" si="3"/>
        <v>0</v>
      </c>
      <c r="W33" s="122">
        <f t="shared" si="3"/>
        <v>0</v>
      </c>
      <c r="X33" s="122">
        <f>SUM(E33:W33)</f>
        <v>2877.5</v>
      </c>
      <c r="Y33" s="74"/>
    </row>
    <row r="34" spans="1:25" s="38" customFormat="1" x14ac:dyDescent="0.25">
      <c r="A34" s="62"/>
      <c r="B34" s="50"/>
      <c r="D34" s="54"/>
      <c r="E34" s="39"/>
      <c r="F34" s="117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42"/>
      <c r="V34" s="42"/>
      <c r="W34" s="42"/>
      <c r="X34" s="76"/>
      <c r="Y34" s="74"/>
    </row>
    <row r="35" spans="1:25" s="38" customFormat="1" x14ac:dyDescent="0.25">
      <c r="A35" s="62" t="s">
        <v>9</v>
      </c>
      <c r="B35" s="50"/>
      <c r="D35" s="54"/>
      <c r="E35" s="39">
        <f t="shared" ref="E35:X35" si="4">SUM(E33,E21)</f>
        <v>994.18</v>
      </c>
      <c r="F35" s="39">
        <f t="shared" si="4"/>
        <v>204.91</v>
      </c>
      <c r="G35" s="39">
        <f t="shared" si="4"/>
        <v>215.98</v>
      </c>
      <c r="H35" s="39">
        <f t="shared" si="4"/>
        <v>460.2</v>
      </c>
      <c r="I35" s="39">
        <f t="shared" si="4"/>
        <v>946.08</v>
      </c>
      <c r="J35" s="39">
        <f t="shared" si="4"/>
        <v>236.39999999999998</v>
      </c>
      <c r="K35" s="39">
        <f t="shared" si="4"/>
        <v>164.21</v>
      </c>
      <c r="L35" s="39">
        <f t="shared" si="4"/>
        <v>0</v>
      </c>
      <c r="M35" s="39">
        <f t="shared" si="4"/>
        <v>1200</v>
      </c>
      <c r="N35" s="39">
        <f t="shared" si="4"/>
        <v>0</v>
      </c>
      <c r="O35" s="39">
        <f t="shared" si="4"/>
        <v>95.13</v>
      </c>
      <c r="P35" s="39">
        <f t="shared" si="4"/>
        <v>0</v>
      </c>
      <c r="Q35" s="39">
        <f t="shared" si="4"/>
        <v>0</v>
      </c>
      <c r="R35" s="39">
        <f t="shared" si="4"/>
        <v>990.34</v>
      </c>
      <c r="S35" s="39">
        <f t="shared" si="4"/>
        <v>0</v>
      </c>
      <c r="T35" s="39">
        <f t="shared" si="4"/>
        <v>0</v>
      </c>
      <c r="U35" s="39">
        <f t="shared" si="4"/>
        <v>0</v>
      </c>
      <c r="V35" s="39">
        <f t="shared" si="4"/>
        <v>0</v>
      </c>
      <c r="W35" s="39">
        <f t="shared" si="4"/>
        <v>0</v>
      </c>
      <c r="X35" s="39">
        <f t="shared" si="4"/>
        <v>5507.43</v>
      </c>
      <c r="Y35" s="74"/>
    </row>
    <row r="36" spans="1:25" x14ac:dyDescent="0.25">
      <c r="B36" s="51" t="s">
        <v>73</v>
      </c>
      <c r="C36" s="32" t="s">
        <v>56</v>
      </c>
      <c r="D36" s="48">
        <v>22280</v>
      </c>
      <c r="F36" s="117"/>
      <c r="I36" s="31">
        <v>315.36</v>
      </c>
    </row>
    <row r="37" spans="1:25" ht="13.5" customHeight="1" x14ac:dyDescent="0.25">
      <c r="B37" s="51" t="s">
        <v>73</v>
      </c>
      <c r="C37" s="32" t="s">
        <v>35</v>
      </c>
      <c r="D37" s="53">
        <v>22281</v>
      </c>
      <c r="F37" s="117"/>
      <c r="J37" s="31">
        <v>78.8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Y37" s="32"/>
    </row>
    <row r="38" spans="1:25" ht="13.5" customHeight="1" x14ac:dyDescent="0.25">
      <c r="A38" s="49">
        <v>44745</v>
      </c>
      <c r="B38" s="51">
        <v>9</v>
      </c>
      <c r="C38" s="32" t="s">
        <v>99</v>
      </c>
      <c r="D38" s="53" t="s">
        <v>77</v>
      </c>
      <c r="F38" s="117"/>
      <c r="K38" s="30">
        <v>26.04</v>
      </c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Y38" s="32"/>
    </row>
    <row r="39" spans="1:25" x14ac:dyDescent="0.25">
      <c r="A39" s="49">
        <v>44747</v>
      </c>
      <c r="B39" s="51" t="s">
        <v>144</v>
      </c>
      <c r="C39" s="32" t="s">
        <v>92</v>
      </c>
      <c r="D39" s="53">
        <v>22277</v>
      </c>
      <c r="F39" s="117"/>
      <c r="I39" s="30"/>
      <c r="J39" s="30"/>
      <c r="K39" s="30"/>
      <c r="L39" s="30"/>
      <c r="M39" s="30">
        <v>600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5" x14ac:dyDescent="0.25">
      <c r="A40" s="49">
        <v>44748</v>
      </c>
      <c r="B40" s="51">
        <v>7</v>
      </c>
      <c r="C40" s="32" t="s">
        <v>96</v>
      </c>
      <c r="D40" s="53" t="s">
        <v>77</v>
      </c>
      <c r="F40" s="117"/>
      <c r="G40" s="30">
        <v>0.49</v>
      </c>
      <c r="I40" s="30"/>
      <c r="J40" s="30"/>
      <c r="K40" s="30">
        <v>9.8800000000000008</v>
      </c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5" ht="13.5" customHeight="1" x14ac:dyDescent="0.25">
      <c r="A41" s="49">
        <v>44753</v>
      </c>
      <c r="B41" s="51">
        <v>2051</v>
      </c>
      <c r="C41" s="32" t="s">
        <v>97</v>
      </c>
      <c r="D41" s="53" t="s">
        <v>162</v>
      </c>
      <c r="E41" s="30">
        <v>216</v>
      </c>
      <c r="G41" s="117">
        <v>43.2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Y41" s="32"/>
    </row>
    <row r="42" spans="1:25" ht="13.5" customHeight="1" x14ac:dyDescent="0.25">
      <c r="A42" s="49">
        <v>44753</v>
      </c>
      <c r="B42" s="51">
        <v>2052</v>
      </c>
      <c r="C42" s="32" t="s">
        <v>97</v>
      </c>
      <c r="D42" s="53" t="s">
        <v>163</v>
      </c>
      <c r="E42" s="30">
        <v>216</v>
      </c>
      <c r="G42" s="117">
        <v>43.2</v>
      </c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Y42" s="32"/>
    </row>
    <row r="43" spans="1:25" ht="13.5" customHeight="1" x14ac:dyDescent="0.25">
      <c r="A43" s="49">
        <v>44753</v>
      </c>
      <c r="B43" s="51">
        <v>2053</v>
      </c>
      <c r="C43" s="32" t="s">
        <v>97</v>
      </c>
      <c r="D43" s="53" t="s">
        <v>164</v>
      </c>
      <c r="E43" s="30">
        <v>478</v>
      </c>
      <c r="G43" s="117">
        <v>95.6</v>
      </c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Y43" s="32"/>
    </row>
    <row r="44" spans="1:25" x14ac:dyDescent="0.25">
      <c r="A44" s="49">
        <v>44753</v>
      </c>
      <c r="B44" s="51">
        <v>22</v>
      </c>
      <c r="C44" s="32" t="s">
        <v>84</v>
      </c>
      <c r="D44" s="53"/>
      <c r="F44" s="117"/>
      <c r="H44" s="30">
        <v>23.12</v>
      </c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5" s="38" customFormat="1" x14ac:dyDescent="0.25">
      <c r="A45" s="121" t="s">
        <v>11</v>
      </c>
      <c r="B45" s="50"/>
      <c r="D45" s="55"/>
      <c r="E45" s="122">
        <f>SUM(E36:E44)</f>
        <v>910</v>
      </c>
      <c r="F45" s="122">
        <f t="shared" ref="F45:W45" si="5">SUM(F36:F44)</f>
        <v>0</v>
      </c>
      <c r="G45" s="122">
        <f t="shared" si="5"/>
        <v>182.49</v>
      </c>
      <c r="H45" s="122">
        <f t="shared" si="5"/>
        <v>23.12</v>
      </c>
      <c r="I45" s="122">
        <f t="shared" si="5"/>
        <v>315.36</v>
      </c>
      <c r="J45" s="122">
        <f t="shared" si="5"/>
        <v>78.8</v>
      </c>
      <c r="K45" s="122">
        <f t="shared" si="5"/>
        <v>35.92</v>
      </c>
      <c r="L45" s="122">
        <f t="shared" si="5"/>
        <v>0</v>
      </c>
      <c r="M45" s="122">
        <f t="shared" si="5"/>
        <v>600</v>
      </c>
      <c r="N45" s="122">
        <f t="shared" si="5"/>
        <v>0</v>
      </c>
      <c r="O45" s="122">
        <f t="shared" si="5"/>
        <v>0</v>
      </c>
      <c r="P45" s="122">
        <f t="shared" si="5"/>
        <v>0</v>
      </c>
      <c r="Q45" s="122">
        <f t="shared" si="5"/>
        <v>0</v>
      </c>
      <c r="R45" s="122">
        <f t="shared" si="5"/>
        <v>0</v>
      </c>
      <c r="S45" s="122">
        <f t="shared" si="5"/>
        <v>0</v>
      </c>
      <c r="T45" s="122">
        <f t="shared" si="5"/>
        <v>0</v>
      </c>
      <c r="U45" s="122">
        <f t="shared" si="5"/>
        <v>0</v>
      </c>
      <c r="V45" s="122">
        <f t="shared" si="5"/>
        <v>0</v>
      </c>
      <c r="W45" s="122">
        <f t="shared" si="5"/>
        <v>0</v>
      </c>
      <c r="X45" s="122">
        <f>SUM(E45:W45)</f>
        <v>2145.6899999999996</v>
      </c>
      <c r="Y45" s="64"/>
    </row>
    <row r="46" spans="1:25" s="38" customFormat="1" x14ac:dyDescent="0.25">
      <c r="A46" s="62"/>
      <c r="B46" s="50"/>
      <c r="D46" s="55"/>
      <c r="E46" s="39"/>
      <c r="F46" s="11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42"/>
      <c r="V46" s="42"/>
      <c r="W46" s="42"/>
      <c r="X46" s="76"/>
      <c r="Y46" s="64"/>
    </row>
    <row r="47" spans="1:25" s="38" customFormat="1" x14ac:dyDescent="0.25">
      <c r="A47" s="62" t="s">
        <v>9</v>
      </c>
      <c r="B47" s="50"/>
      <c r="D47" s="55"/>
      <c r="E47" s="39">
        <f>SUM(E45,E35)</f>
        <v>1904.1799999999998</v>
      </c>
      <c r="F47" s="39">
        <f t="shared" ref="F47:W47" si="6">SUM(F45,F35)</f>
        <v>204.91</v>
      </c>
      <c r="G47" s="39">
        <f t="shared" si="6"/>
        <v>398.47</v>
      </c>
      <c r="H47" s="39">
        <f t="shared" si="6"/>
        <v>483.32</v>
      </c>
      <c r="I47" s="39">
        <f t="shared" si="6"/>
        <v>1261.44</v>
      </c>
      <c r="J47" s="39">
        <f t="shared" si="6"/>
        <v>315.2</v>
      </c>
      <c r="K47" s="39">
        <f t="shared" si="6"/>
        <v>200.13</v>
      </c>
      <c r="L47" s="39">
        <f t="shared" si="6"/>
        <v>0</v>
      </c>
      <c r="M47" s="39">
        <f t="shared" si="6"/>
        <v>1800</v>
      </c>
      <c r="N47" s="39">
        <f t="shared" si="6"/>
        <v>0</v>
      </c>
      <c r="O47" s="39">
        <f t="shared" si="6"/>
        <v>95.13</v>
      </c>
      <c r="P47" s="39">
        <f t="shared" si="6"/>
        <v>0</v>
      </c>
      <c r="Q47" s="39">
        <f t="shared" si="6"/>
        <v>0</v>
      </c>
      <c r="R47" s="39">
        <f t="shared" si="6"/>
        <v>990.34</v>
      </c>
      <c r="S47" s="39">
        <f t="shared" si="6"/>
        <v>0</v>
      </c>
      <c r="T47" s="39">
        <f t="shared" si="6"/>
        <v>0</v>
      </c>
      <c r="U47" s="39">
        <f t="shared" si="6"/>
        <v>0</v>
      </c>
      <c r="V47" s="39">
        <f t="shared" si="6"/>
        <v>0</v>
      </c>
      <c r="W47" s="39">
        <f t="shared" si="6"/>
        <v>0</v>
      </c>
      <c r="X47" s="39">
        <f>SUM(X45,X35)</f>
        <v>7653.12</v>
      </c>
      <c r="Y47" s="64"/>
    </row>
    <row r="48" spans="1:25" x14ac:dyDescent="0.25">
      <c r="B48" s="51" t="s">
        <v>37</v>
      </c>
      <c r="C48" s="32" t="s">
        <v>56</v>
      </c>
      <c r="D48" s="53">
        <v>22287</v>
      </c>
      <c r="F48" s="117"/>
      <c r="I48" s="30">
        <v>315.36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5" x14ac:dyDescent="0.25">
      <c r="B49" s="51" t="s">
        <v>37</v>
      </c>
      <c r="C49" s="32" t="s">
        <v>35</v>
      </c>
      <c r="D49" s="53">
        <v>22288</v>
      </c>
      <c r="F49" s="117"/>
      <c r="I49" s="30"/>
      <c r="J49" s="30">
        <v>78.8</v>
      </c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5" x14ac:dyDescent="0.25">
      <c r="A50" s="49">
        <v>44775</v>
      </c>
      <c r="B50" s="123" t="s">
        <v>145</v>
      </c>
      <c r="C50" s="32" t="s">
        <v>92</v>
      </c>
      <c r="D50" s="48">
        <v>22284</v>
      </c>
      <c r="F50" s="117"/>
      <c r="M50" s="31">
        <v>300</v>
      </c>
    </row>
    <row r="51" spans="1:25" x14ac:dyDescent="0.25">
      <c r="A51" s="49">
        <v>44775</v>
      </c>
      <c r="B51" s="51">
        <v>1315116</v>
      </c>
      <c r="C51" s="32" t="s">
        <v>79</v>
      </c>
      <c r="D51" s="48" t="s">
        <v>77</v>
      </c>
      <c r="E51" s="30">
        <v>60.09</v>
      </c>
      <c r="F51" s="117"/>
    </row>
    <row r="52" spans="1:25" x14ac:dyDescent="0.25">
      <c r="A52" s="49">
        <v>44776</v>
      </c>
      <c r="B52" s="51">
        <v>10</v>
      </c>
      <c r="C52" s="32" t="s">
        <v>99</v>
      </c>
      <c r="D52" s="53" t="s">
        <v>77</v>
      </c>
      <c r="F52" s="117"/>
      <c r="I52" s="30"/>
      <c r="J52" s="30"/>
      <c r="K52" s="30">
        <v>26.04</v>
      </c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5" x14ac:dyDescent="0.25">
      <c r="A53" s="49">
        <v>44777</v>
      </c>
      <c r="B53" s="123" t="s">
        <v>146</v>
      </c>
      <c r="C53" s="32" t="s">
        <v>147</v>
      </c>
      <c r="D53" s="48">
        <v>22283</v>
      </c>
      <c r="E53" s="30">
        <v>297.5</v>
      </c>
      <c r="F53" s="117"/>
      <c r="G53" s="30">
        <v>59.5</v>
      </c>
    </row>
    <row r="54" spans="1:25" x14ac:dyDescent="0.25">
      <c r="A54" s="49">
        <v>44783</v>
      </c>
      <c r="B54" s="51">
        <v>23</v>
      </c>
      <c r="C54" s="32" t="s">
        <v>84</v>
      </c>
      <c r="F54" s="117"/>
      <c r="H54" s="30">
        <v>591.26</v>
      </c>
    </row>
    <row r="55" spans="1:25" x14ac:dyDescent="0.25">
      <c r="A55" s="49">
        <v>44797</v>
      </c>
      <c r="B55" s="123" t="s">
        <v>148</v>
      </c>
      <c r="C55" s="32" t="s">
        <v>97</v>
      </c>
      <c r="D55" s="48">
        <v>22285</v>
      </c>
      <c r="E55" s="30">
        <v>4725</v>
      </c>
      <c r="F55" s="117"/>
      <c r="G55" s="30">
        <v>945</v>
      </c>
    </row>
    <row r="56" spans="1:25" x14ac:dyDescent="0.25">
      <c r="A56" s="49">
        <v>44801</v>
      </c>
      <c r="B56" s="123" t="s">
        <v>149</v>
      </c>
      <c r="C56" s="32" t="s">
        <v>97</v>
      </c>
      <c r="D56" s="48">
        <v>22286</v>
      </c>
      <c r="E56" s="30">
        <v>162</v>
      </c>
      <c r="F56" s="117"/>
      <c r="G56" s="30">
        <v>32.4</v>
      </c>
    </row>
    <row r="57" spans="1:25" x14ac:dyDescent="0.25">
      <c r="A57" s="49">
        <v>44802</v>
      </c>
      <c r="B57" s="123" t="s">
        <v>150</v>
      </c>
      <c r="C57" s="32" t="s">
        <v>151</v>
      </c>
      <c r="D57" s="48">
        <v>22301</v>
      </c>
      <c r="F57" s="117"/>
      <c r="G57" s="30">
        <v>40</v>
      </c>
      <c r="K57" s="31">
        <v>200</v>
      </c>
    </row>
    <row r="58" spans="1:25" s="38" customFormat="1" x14ac:dyDescent="0.25">
      <c r="A58" s="121" t="s">
        <v>12</v>
      </c>
      <c r="B58" s="50"/>
      <c r="D58" s="55"/>
      <c r="E58" s="122">
        <f>SUM(E48:E57)</f>
        <v>5244.59</v>
      </c>
      <c r="F58" s="122">
        <f t="shared" ref="F58:W58" si="7">SUM(F48:F57)</f>
        <v>0</v>
      </c>
      <c r="G58" s="122">
        <f t="shared" si="7"/>
        <v>1076.9000000000001</v>
      </c>
      <c r="H58" s="122">
        <f t="shared" si="7"/>
        <v>591.26</v>
      </c>
      <c r="I58" s="122">
        <f t="shared" si="7"/>
        <v>315.36</v>
      </c>
      <c r="J58" s="122">
        <f t="shared" si="7"/>
        <v>78.8</v>
      </c>
      <c r="K58" s="122">
        <f t="shared" si="7"/>
        <v>226.04</v>
      </c>
      <c r="L58" s="122">
        <f t="shared" si="7"/>
        <v>0</v>
      </c>
      <c r="M58" s="122">
        <f t="shared" si="7"/>
        <v>300</v>
      </c>
      <c r="N58" s="122">
        <f t="shared" si="7"/>
        <v>0</v>
      </c>
      <c r="O58" s="122">
        <f t="shared" si="7"/>
        <v>0</v>
      </c>
      <c r="P58" s="122">
        <f t="shared" si="7"/>
        <v>0</v>
      </c>
      <c r="Q58" s="122">
        <f t="shared" si="7"/>
        <v>0</v>
      </c>
      <c r="R58" s="122">
        <f t="shared" si="7"/>
        <v>0</v>
      </c>
      <c r="S58" s="122">
        <f t="shared" si="7"/>
        <v>0</v>
      </c>
      <c r="T58" s="122">
        <f t="shared" si="7"/>
        <v>0</v>
      </c>
      <c r="U58" s="122">
        <f t="shared" si="7"/>
        <v>0</v>
      </c>
      <c r="V58" s="122">
        <f t="shared" si="7"/>
        <v>0</v>
      </c>
      <c r="W58" s="122">
        <f t="shared" si="7"/>
        <v>0</v>
      </c>
      <c r="X58" s="122">
        <f>SUM(E58:W58)</f>
        <v>7832.95</v>
      </c>
      <c r="Y58" s="64"/>
    </row>
    <row r="59" spans="1:25" x14ac:dyDescent="0.25">
      <c r="D59" s="53"/>
      <c r="F59" s="117"/>
      <c r="U59" s="42"/>
      <c r="V59" s="42"/>
      <c r="W59" s="42"/>
    </row>
    <row r="60" spans="1:25" s="38" customFormat="1" x14ac:dyDescent="0.25">
      <c r="A60" s="62" t="s">
        <v>9</v>
      </c>
      <c r="B60" s="50"/>
      <c r="D60" s="55"/>
      <c r="E60" s="39">
        <f>SUM(E58,E47)</f>
        <v>7148.77</v>
      </c>
      <c r="F60" s="39">
        <f t="shared" ref="F60:V60" si="8">SUM(F58,F47)</f>
        <v>204.91</v>
      </c>
      <c r="G60" s="39">
        <f t="shared" si="8"/>
        <v>1475.3700000000001</v>
      </c>
      <c r="H60" s="39">
        <f t="shared" si="8"/>
        <v>1074.58</v>
      </c>
      <c r="I60" s="39">
        <f t="shared" si="8"/>
        <v>1576.8000000000002</v>
      </c>
      <c r="J60" s="39">
        <f t="shared" si="8"/>
        <v>394</v>
      </c>
      <c r="K60" s="39">
        <f t="shared" si="8"/>
        <v>426.16999999999996</v>
      </c>
      <c r="L60" s="39">
        <f t="shared" si="8"/>
        <v>0</v>
      </c>
      <c r="M60" s="39">
        <f t="shared" si="8"/>
        <v>2100</v>
      </c>
      <c r="N60" s="39">
        <f t="shared" si="8"/>
        <v>0</v>
      </c>
      <c r="O60" s="39">
        <f t="shared" si="8"/>
        <v>95.13</v>
      </c>
      <c r="P60" s="39">
        <f t="shared" si="8"/>
        <v>0</v>
      </c>
      <c r="Q60" s="39">
        <f t="shared" si="8"/>
        <v>0</v>
      </c>
      <c r="R60" s="39">
        <f t="shared" si="8"/>
        <v>990.34</v>
      </c>
      <c r="S60" s="39">
        <f t="shared" si="8"/>
        <v>0</v>
      </c>
      <c r="T60" s="39">
        <f t="shared" si="8"/>
        <v>0</v>
      </c>
      <c r="U60" s="39">
        <f t="shared" si="8"/>
        <v>0</v>
      </c>
      <c r="V60" s="39">
        <f t="shared" si="8"/>
        <v>0</v>
      </c>
      <c r="W60" s="39">
        <f>SUM(W58,W47)</f>
        <v>0</v>
      </c>
      <c r="X60" s="39">
        <f>SUM(X58,X47)</f>
        <v>15486.07</v>
      </c>
      <c r="Y60" s="64"/>
    </row>
    <row r="61" spans="1:25" x14ac:dyDescent="0.25">
      <c r="A61" s="61"/>
      <c r="B61" s="48" t="s">
        <v>36</v>
      </c>
      <c r="C61" s="32" t="s">
        <v>56</v>
      </c>
      <c r="D61" s="48">
        <v>22290</v>
      </c>
      <c r="F61" s="117"/>
      <c r="H61" s="31"/>
      <c r="I61" s="31">
        <v>315.36</v>
      </c>
      <c r="T61" s="30"/>
      <c r="U61" s="30"/>
      <c r="V61" s="30"/>
      <c r="W61" s="30"/>
    </row>
    <row r="62" spans="1:25" x14ac:dyDescent="0.25">
      <c r="A62" s="61"/>
      <c r="B62" s="48" t="s">
        <v>36</v>
      </c>
      <c r="C62" s="32" t="s">
        <v>143</v>
      </c>
      <c r="D62" s="48">
        <v>22291</v>
      </c>
      <c r="F62" s="117"/>
      <c r="H62" s="31"/>
      <c r="I62" s="31">
        <v>95.29</v>
      </c>
      <c r="T62" s="30"/>
      <c r="U62" s="30"/>
      <c r="V62" s="30"/>
      <c r="W62" s="30"/>
    </row>
    <row r="63" spans="1:25" x14ac:dyDescent="0.25">
      <c r="B63" s="48" t="s">
        <v>36</v>
      </c>
      <c r="C63" s="32" t="s">
        <v>35</v>
      </c>
      <c r="D63" s="53">
        <v>22292</v>
      </c>
      <c r="F63" s="117"/>
      <c r="G63" s="32"/>
      <c r="I63" s="30"/>
      <c r="J63" s="30">
        <v>102.4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Y63" s="47" t="s">
        <v>86</v>
      </c>
    </row>
    <row r="64" spans="1:25" x14ac:dyDescent="0.25">
      <c r="A64" s="49">
        <v>44805</v>
      </c>
      <c r="B64" s="51">
        <v>2257</v>
      </c>
      <c r="C64" s="32" t="s">
        <v>97</v>
      </c>
      <c r="D64" s="48">
        <v>22296</v>
      </c>
      <c r="E64" s="30">
        <v>468</v>
      </c>
      <c r="F64" s="117"/>
      <c r="G64" s="30">
        <v>93.6</v>
      </c>
    </row>
    <row r="65" spans="1:25" s="75" customFormat="1" x14ac:dyDescent="0.25">
      <c r="A65" s="49">
        <v>44806</v>
      </c>
      <c r="B65" s="123" t="s">
        <v>55</v>
      </c>
      <c r="C65" s="32" t="s">
        <v>152</v>
      </c>
      <c r="D65" s="48">
        <v>22295</v>
      </c>
      <c r="E65" s="30">
        <v>9.57</v>
      </c>
      <c r="F65" s="117"/>
      <c r="G65" s="30">
        <v>1.92</v>
      </c>
      <c r="H65" s="30"/>
      <c r="I65" s="31"/>
      <c r="J65" s="31"/>
      <c r="K65" s="31"/>
      <c r="L65" s="31"/>
      <c r="M65" s="31"/>
      <c r="N65" s="31"/>
      <c r="O65" s="31"/>
      <c r="P65" s="31"/>
      <c r="Q65" s="31"/>
      <c r="R65" s="32"/>
      <c r="S65" s="31"/>
      <c r="T65" s="31"/>
      <c r="U65" s="31"/>
      <c r="V65" s="31"/>
      <c r="W65" s="31"/>
      <c r="X65" s="33"/>
      <c r="Y65" s="47"/>
    </row>
    <row r="66" spans="1:25" x14ac:dyDescent="0.25">
      <c r="A66" s="49">
        <v>44807</v>
      </c>
      <c r="B66" s="51">
        <v>11</v>
      </c>
      <c r="C66" s="32" t="s">
        <v>99</v>
      </c>
      <c r="D66" s="48" t="s">
        <v>77</v>
      </c>
      <c r="F66" s="117"/>
      <c r="K66" s="31">
        <v>26.04</v>
      </c>
    </row>
    <row r="67" spans="1:25" x14ac:dyDescent="0.25">
      <c r="A67" s="49">
        <v>44815</v>
      </c>
      <c r="B67" s="51" t="s">
        <v>153</v>
      </c>
      <c r="C67" s="32" t="s">
        <v>92</v>
      </c>
      <c r="D67" s="48">
        <v>22289</v>
      </c>
      <c r="F67" s="117"/>
      <c r="M67" s="31">
        <v>365</v>
      </c>
    </row>
    <row r="68" spans="1:25" x14ac:dyDescent="0.25">
      <c r="A68" s="49">
        <v>44816</v>
      </c>
      <c r="B68" s="51">
        <v>557</v>
      </c>
      <c r="C68" s="32" t="s">
        <v>87</v>
      </c>
      <c r="D68" s="48">
        <v>22293</v>
      </c>
      <c r="F68" s="117"/>
      <c r="K68" s="31">
        <v>46.24</v>
      </c>
    </row>
    <row r="69" spans="1:25" s="38" customFormat="1" x14ac:dyDescent="0.25">
      <c r="A69" s="49"/>
      <c r="B69" s="51">
        <v>24</v>
      </c>
      <c r="C69" s="32" t="s">
        <v>84</v>
      </c>
      <c r="D69" s="55"/>
      <c r="E69" s="30"/>
      <c r="F69" s="117"/>
      <c r="G69" s="39"/>
      <c r="H69" s="30">
        <v>131.26</v>
      </c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3"/>
      <c r="Y69" s="64"/>
    </row>
    <row r="70" spans="1:25" s="38" customFormat="1" x14ac:dyDescent="0.25">
      <c r="A70" s="121" t="s">
        <v>13</v>
      </c>
      <c r="B70" s="50"/>
      <c r="D70" s="55"/>
      <c r="E70" s="122">
        <f>SUM(E61:E69)</f>
        <v>477.57</v>
      </c>
      <c r="F70" s="122">
        <f t="shared" ref="F70:W70" si="9">SUM(F61:F69)</f>
        <v>0</v>
      </c>
      <c r="G70" s="122">
        <f t="shared" si="9"/>
        <v>95.52</v>
      </c>
      <c r="H70" s="122">
        <f t="shared" si="9"/>
        <v>131.26</v>
      </c>
      <c r="I70" s="122">
        <f t="shared" si="9"/>
        <v>410.65000000000003</v>
      </c>
      <c r="J70" s="122">
        <f t="shared" si="9"/>
        <v>102.4</v>
      </c>
      <c r="K70" s="122">
        <f t="shared" si="9"/>
        <v>72.28</v>
      </c>
      <c r="L70" s="122">
        <f t="shared" si="9"/>
        <v>0</v>
      </c>
      <c r="M70" s="122">
        <f t="shared" si="9"/>
        <v>365</v>
      </c>
      <c r="N70" s="122">
        <f t="shared" si="9"/>
        <v>0</v>
      </c>
      <c r="O70" s="122">
        <f t="shared" si="9"/>
        <v>0</v>
      </c>
      <c r="P70" s="122">
        <f t="shared" si="9"/>
        <v>0</v>
      </c>
      <c r="Q70" s="122">
        <f t="shared" si="9"/>
        <v>0</v>
      </c>
      <c r="R70" s="122">
        <f t="shared" si="9"/>
        <v>0</v>
      </c>
      <c r="S70" s="122">
        <f t="shared" si="9"/>
        <v>0</v>
      </c>
      <c r="T70" s="122">
        <f t="shared" si="9"/>
        <v>0</v>
      </c>
      <c r="U70" s="122">
        <f t="shared" si="9"/>
        <v>0</v>
      </c>
      <c r="V70" s="122">
        <f t="shared" si="9"/>
        <v>0</v>
      </c>
      <c r="W70" s="122">
        <f t="shared" si="9"/>
        <v>0</v>
      </c>
      <c r="X70" s="122">
        <f>SUM(E70:W70)</f>
        <v>1654.68</v>
      </c>
      <c r="Y70" s="64"/>
    </row>
    <row r="71" spans="1:25" s="38" customFormat="1" x14ac:dyDescent="0.25">
      <c r="A71" s="62"/>
      <c r="B71" s="118"/>
      <c r="C71" s="41"/>
      <c r="D71" s="56"/>
      <c r="E71" s="42"/>
      <c r="F71" s="117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77"/>
      <c r="Y71" s="64"/>
    </row>
    <row r="72" spans="1:25" s="38" customFormat="1" x14ac:dyDescent="0.25">
      <c r="A72" s="62" t="s">
        <v>9</v>
      </c>
      <c r="B72" s="50"/>
      <c r="D72" s="55"/>
      <c r="E72" s="39">
        <f>SUM(E70,E60)</f>
        <v>7626.34</v>
      </c>
      <c r="F72" s="39">
        <f t="shared" ref="F72:W72" si="10">SUM(F70,F60)</f>
        <v>204.91</v>
      </c>
      <c r="G72" s="39">
        <f t="shared" si="10"/>
        <v>1570.89</v>
      </c>
      <c r="H72" s="39">
        <f t="shared" si="10"/>
        <v>1205.8399999999999</v>
      </c>
      <c r="I72" s="39">
        <f t="shared" si="10"/>
        <v>1987.4500000000003</v>
      </c>
      <c r="J72" s="39">
        <f t="shared" si="10"/>
        <v>496.4</v>
      </c>
      <c r="K72" s="39">
        <f t="shared" si="10"/>
        <v>498.44999999999993</v>
      </c>
      <c r="L72" s="39">
        <f t="shared" si="10"/>
        <v>0</v>
      </c>
      <c r="M72" s="39">
        <f t="shared" si="10"/>
        <v>2465</v>
      </c>
      <c r="N72" s="39">
        <f t="shared" si="10"/>
        <v>0</v>
      </c>
      <c r="O72" s="39">
        <f t="shared" si="10"/>
        <v>95.13</v>
      </c>
      <c r="P72" s="39">
        <f t="shared" si="10"/>
        <v>0</v>
      </c>
      <c r="Q72" s="39">
        <f t="shared" si="10"/>
        <v>0</v>
      </c>
      <c r="R72" s="39">
        <f t="shared" si="10"/>
        <v>990.34</v>
      </c>
      <c r="S72" s="39">
        <f t="shared" si="10"/>
        <v>0</v>
      </c>
      <c r="T72" s="39">
        <f t="shared" si="10"/>
        <v>0</v>
      </c>
      <c r="U72" s="39">
        <f t="shared" si="10"/>
        <v>0</v>
      </c>
      <c r="V72" s="39">
        <f t="shared" si="10"/>
        <v>0</v>
      </c>
      <c r="W72" s="39">
        <f t="shared" si="10"/>
        <v>0</v>
      </c>
      <c r="X72" s="39">
        <f>SUM(X70,X60)</f>
        <v>17140.75</v>
      </c>
      <c r="Y72" s="64"/>
    </row>
    <row r="73" spans="1:25" x14ac:dyDescent="0.25">
      <c r="A73" s="61">
        <v>44845</v>
      </c>
      <c r="B73" s="48" t="s">
        <v>38</v>
      </c>
      <c r="C73" s="32" t="s">
        <v>56</v>
      </c>
      <c r="D73" s="48">
        <v>22305</v>
      </c>
      <c r="F73" s="117"/>
      <c r="I73" s="31">
        <v>315.36</v>
      </c>
      <c r="T73" s="30"/>
      <c r="U73" s="30"/>
      <c r="V73" s="30"/>
      <c r="W73" s="30"/>
    </row>
    <row r="74" spans="1:25" x14ac:dyDescent="0.25">
      <c r="A74" s="61">
        <v>44837</v>
      </c>
      <c r="B74" s="48" t="s">
        <v>38</v>
      </c>
      <c r="C74" s="32" t="s">
        <v>143</v>
      </c>
      <c r="D74" s="48">
        <v>22306</v>
      </c>
      <c r="F74" s="117"/>
      <c r="I74" s="31">
        <v>316.7</v>
      </c>
      <c r="T74" s="30"/>
      <c r="U74" s="30"/>
      <c r="V74" s="30"/>
      <c r="W74" s="30"/>
    </row>
    <row r="75" spans="1:25" x14ac:dyDescent="0.25">
      <c r="A75" s="61">
        <v>44839</v>
      </c>
      <c r="B75" s="48" t="s">
        <v>38</v>
      </c>
      <c r="C75" s="32" t="s">
        <v>35</v>
      </c>
      <c r="D75" s="53">
        <v>22307</v>
      </c>
      <c r="F75" s="117"/>
      <c r="I75" s="30"/>
      <c r="J75" s="30">
        <v>158.4</v>
      </c>
      <c r="T75" s="30"/>
      <c r="U75" s="30"/>
      <c r="V75" s="30"/>
      <c r="W75" s="30"/>
    </row>
    <row r="76" spans="1:25" x14ac:dyDescent="0.25">
      <c r="A76" s="61">
        <v>44845</v>
      </c>
      <c r="B76" s="130">
        <v>11</v>
      </c>
      <c r="C76" s="32" t="s">
        <v>99</v>
      </c>
      <c r="F76" s="117"/>
      <c r="H76" s="31"/>
      <c r="K76" s="31">
        <v>26.04</v>
      </c>
      <c r="T76" s="30"/>
      <c r="U76" s="30"/>
      <c r="V76" s="30"/>
      <c r="W76" s="30"/>
    </row>
    <row r="77" spans="1:25" ht="12" customHeight="1" x14ac:dyDescent="0.25">
      <c r="A77" s="61">
        <v>44845</v>
      </c>
      <c r="B77" s="48"/>
      <c r="C77" s="32" t="s">
        <v>175</v>
      </c>
      <c r="D77" s="48">
        <v>22297</v>
      </c>
      <c r="F77" s="117"/>
      <c r="H77" s="31"/>
      <c r="K77" s="31">
        <v>10.88</v>
      </c>
      <c r="T77" s="30"/>
      <c r="U77" s="30"/>
      <c r="V77" s="30"/>
      <c r="W77" s="30"/>
    </row>
    <row r="78" spans="1:25" x14ac:dyDescent="0.25">
      <c r="A78" s="61">
        <v>44855</v>
      </c>
      <c r="B78" s="130" t="s">
        <v>176</v>
      </c>
      <c r="C78" s="32" t="s">
        <v>91</v>
      </c>
      <c r="D78" s="48">
        <v>22298</v>
      </c>
      <c r="F78" s="117">
        <v>216.2</v>
      </c>
      <c r="H78" s="31"/>
      <c r="U78" s="30"/>
      <c r="V78" s="30"/>
      <c r="W78" s="30"/>
    </row>
    <row r="79" spans="1:25" x14ac:dyDescent="0.25">
      <c r="A79" s="61">
        <v>44861</v>
      </c>
      <c r="B79" s="130"/>
      <c r="C79" s="32" t="s">
        <v>92</v>
      </c>
      <c r="F79" s="117"/>
      <c r="H79" s="31"/>
      <c r="M79" s="31">
        <v>535</v>
      </c>
      <c r="U79" s="30"/>
      <c r="V79" s="30"/>
      <c r="W79" s="30"/>
    </row>
    <row r="80" spans="1:25" s="38" customFormat="1" x14ac:dyDescent="0.25">
      <c r="A80" s="49"/>
      <c r="B80" s="51">
        <v>25</v>
      </c>
      <c r="C80" s="32" t="s">
        <v>84</v>
      </c>
      <c r="D80" s="55"/>
      <c r="E80" s="30"/>
      <c r="F80" s="117"/>
      <c r="G80" s="39"/>
      <c r="H80" s="30">
        <v>131.26</v>
      </c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3"/>
      <c r="Y80" s="64"/>
    </row>
    <row r="81" spans="1:25" x14ac:dyDescent="0.25">
      <c r="D81" s="53"/>
      <c r="F81" s="117"/>
      <c r="I81" s="30"/>
      <c r="J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</row>
    <row r="82" spans="1:25" x14ac:dyDescent="0.25">
      <c r="D82" s="53"/>
      <c r="F82" s="117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</row>
    <row r="83" spans="1:25" s="38" customFormat="1" x14ac:dyDescent="0.25">
      <c r="A83" s="121" t="s">
        <v>14</v>
      </c>
      <c r="B83" s="50"/>
      <c r="D83" s="55"/>
      <c r="E83" s="122">
        <f t="shared" ref="E83:W83" si="11">SUM(E73:E82)</f>
        <v>0</v>
      </c>
      <c r="F83" s="122">
        <f t="shared" si="11"/>
        <v>216.2</v>
      </c>
      <c r="G83" s="122">
        <f t="shared" si="11"/>
        <v>0</v>
      </c>
      <c r="H83" s="122">
        <f t="shared" si="11"/>
        <v>131.26</v>
      </c>
      <c r="I83" s="122">
        <f t="shared" si="11"/>
        <v>632.05999999999995</v>
      </c>
      <c r="J83" s="122">
        <f t="shared" si="11"/>
        <v>158.4</v>
      </c>
      <c r="K83" s="122">
        <f t="shared" si="11"/>
        <v>36.92</v>
      </c>
      <c r="L83" s="122">
        <f t="shared" si="11"/>
        <v>0</v>
      </c>
      <c r="M83" s="122">
        <f t="shared" si="11"/>
        <v>535</v>
      </c>
      <c r="N83" s="122">
        <f t="shared" si="11"/>
        <v>0</v>
      </c>
      <c r="O83" s="122">
        <f t="shared" si="11"/>
        <v>0</v>
      </c>
      <c r="P83" s="122">
        <f t="shared" si="11"/>
        <v>0</v>
      </c>
      <c r="Q83" s="122">
        <f t="shared" si="11"/>
        <v>0</v>
      </c>
      <c r="R83" s="122">
        <f t="shared" si="11"/>
        <v>0</v>
      </c>
      <c r="S83" s="122">
        <f t="shared" si="11"/>
        <v>0</v>
      </c>
      <c r="T83" s="122">
        <f t="shared" si="11"/>
        <v>0</v>
      </c>
      <c r="U83" s="122">
        <f t="shared" si="11"/>
        <v>0</v>
      </c>
      <c r="V83" s="122">
        <f t="shared" si="11"/>
        <v>0</v>
      </c>
      <c r="W83" s="122">
        <f t="shared" si="11"/>
        <v>0</v>
      </c>
      <c r="X83" s="122">
        <f>SUM(E83:W83)</f>
        <v>1709.8400000000001</v>
      </c>
      <c r="Y83" s="64"/>
    </row>
    <row r="84" spans="1:25" s="38" customFormat="1" x14ac:dyDescent="0.25">
      <c r="A84" s="62"/>
      <c r="B84" s="118"/>
      <c r="C84" s="41"/>
      <c r="D84" s="56"/>
      <c r="E84" s="42"/>
      <c r="F84" s="117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77"/>
      <c r="Y84" s="64"/>
    </row>
    <row r="85" spans="1:25" s="38" customFormat="1" x14ac:dyDescent="0.25">
      <c r="A85" s="62" t="s">
        <v>9</v>
      </c>
      <c r="B85" s="50"/>
      <c r="D85" s="55"/>
      <c r="E85" s="39">
        <f t="shared" ref="E85:X85" si="12">SUM(E83,E72)</f>
        <v>7626.34</v>
      </c>
      <c r="F85" s="39">
        <f t="shared" si="12"/>
        <v>421.11</v>
      </c>
      <c r="G85" s="39">
        <f t="shared" si="12"/>
        <v>1570.89</v>
      </c>
      <c r="H85" s="39">
        <f t="shared" si="12"/>
        <v>1337.1</v>
      </c>
      <c r="I85" s="39">
        <f t="shared" si="12"/>
        <v>2619.5100000000002</v>
      </c>
      <c r="J85" s="39">
        <f t="shared" si="12"/>
        <v>654.79999999999995</v>
      </c>
      <c r="K85" s="39">
        <f t="shared" si="12"/>
        <v>535.36999999999989</v>
      </c>
      <c r="L85" s="39">
        <f t="shared" si="12"/>
        <v>0</v>
      </c>
      <c r="M85" s="39">
        <f t="shared" si="12"/>
        <v>3000</v>
      </c>
      <c r="N85" s="39">
        <f t="shared" si="12"/>
        <v>0</v>
      </c>
      <c r="O85" s="39">
        <f t="shared" si="12"/>
        <v>95.13</v>
      </c>
      <c r="P85" s="39">
        <f t="shared" si="12"/>
        <v>0</v>
      </c>
      <c r="Q85" s="39">
        <f t="shared" si="12"/>
        <v>0</v>
      </c>
      <c r="R85" s="39">
        <f t="shared" si="12"/>
        <v>990.34</v>
      </c>
      <c r="S85" s="39">
        <f t="shared" si="12"/>
        <v>0</v>
      </c>
      <c r="T85" s="39">
        <f t="shared" si="12"/>
        <v>0</v>
      </c>
      <c r="U85" s="39">
        <f t="shared" si="12"/>
        <v>0</v>
      </c>
      <c r="V85" s="39">
        <f t="shared" si="12"/>
        <v>0</v>
      </c>
      <c r="W85" s="39">
        <f t="shared" si="12"/>
        <v>0</v>
      </c>
      <c r="X85" s="39">
        <f t="shared" si="12"/>
        <v>18850.59</v>
      </c>
      <c r="Y85" s="64"/>
    </row>
    <row r="86" spans="1:25" x14ac:dyDescent="0.25">
      <c r="A86" s="49">
        <v>44868</v>
      </c>
      <c r="B86" s="51" t="s">
        <v>39</v>
      </c>
      <c r="C86" s="32" t="s">
        <v>56</v>
      </c>
      <c r="D86" s="48">
        <v>22311</v>
      </c>
      <c r="F86" s="117"/>
      <c r="H86" s="31"/>
      <c r="I86" s="31">
        <v>315.36</v>
      </c>
    </row>
    <row r="87" spans="1:25" x14ac:dyDescent="0.25">
      <c r="A87" s="49">
        <v>44866</v>
      </c>
      <c r="B87" s="51" t="s">
        <v>39</v>
      </c>
      <c r="C87" s="32" t="s">
        <v>143</v>
      </c>
      <c r="D87" s="48">
        <v>22310</v>
      </c>
      <c r="F87" s="117"/>
      <c r="H87" s="31"/>
      <c r="I87" s="31">
        <v>317.10000000000002</v>
      </c>
    </row>
    <row r="88" spans="1:25" x14ac:dyDescent="0.25">
      <c r="A88" s="49">
        <v>44872</v>
      </c>
      <c r="B88" s="51" t="s">
        <v>39</v>
      </c>
      <c r="C88" s="32" t="s">
        <v>35</v>
      </c>
      <c r="D88" s="48">
        <v>22309</v>
      </c>
      <c r="F88" s="117"/>
      <c r="H88" s="31"/>
      <c r="J88" s="31">
        <v>158</v>
      </c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Y88" s="32"/>
    </row>
    <row r="89" spans="1:25" x14ac:dyDescent="0.25">
      <c r="A89" s="49">
        <v>44868</v>
      </c>
      <c r="C89" s="32" t="s">
        <v>97</v>
      </c>
      <c r="D89" s="48">
        <v>22302</v>
      </c>
      <c r="E89" s="30">
        <v>647.47</v>
      </c>
      <c r="F89" s="117"/>
      <c r="Y89" s="47" t="s">
        <v>67</v>
      </c>
    </row>
    <row r="90" spans="1:25" x14ac:dyDescent="0.25">
      <c r="A90" s="49">
        <v>44868</v>
      </c>
      <c r="C90" s="32" t="s">
        <v>177</v>
      </c>
      <c r="D90" s="48">
        <v>22308</v>
      </c>
      <c r="F90" s="117"/>
      <c r="K90" s="31">
        <v>140</v>
      </c>
    </row>
    <row r="91" spans="1:25" x14ac:dyDescent="0.25">
      <c r="A91" s="49">
        <v>44868</v>
      </c>
      <c r="C91" s="32" t="s">
        <v>187</v>
      </c>
      <c r="F91" s="117"/>
      <c r="K91" s="31">
        <v>-39.58</v>
      </c>
    </row>
    <row r="92" spans="1:25" x14ac:dyDescent="0.25">
      <c r="A92" s="49">
        <v>44868</v>
      </c>
      <c r="B92" s="123"/>
      <c r="C92" s="32" t="s">
        <v>178</v>
      </c>
      <c r="D92" s="48">
        <v>22299</v>
      </c>
      <c r="F92" s="117"/>
      <c r="K92" s="31">
        <v>4.75</v>
      </c>
    </row>
    <row r="93" spans="1:25" x14ac:dyDescent="0.25">
      <c r="A93" s="49">
        <v>44872</v>
      </c>
      <c r="B93" s="123"/>
      <c r="C93" s="32" t="s">
        <v>116</v>
      </c>
      <c r="D93" s="48">
        <v>22303</v>
      </c>
      <c r="F93" s="117">
        <v>812.62</v>
      </c>
    </row>
    <row r="94" spans="1:25" x14ac:dyDescent="0.25">
      <c r="A94" s="49">
        <v>44876</v>
      </c>
      <c r="B94" s="123" t="s">
        <v>179</v>
      </c>
      <c r="C94" s="32" t="s">
        <v>99</v>
      </c>
      <c r="F94" s="117"/>
      <c r="K94" s="31">
        <v>26.04</v>
      </c>
    </row>
    <row r="95" spans="1:25" x14ac:dyDescent="0.25">
      <c r="A95" s="49">
        <v>44876</v>
      </c>
      <c r="B95" s="123"/>
      <c r="C95" s="32" t="s">
        <v>180</v>
      </c>
      <c r="D95" s="48">
        <v>22304</v>
      </c>
      <c r="E95" s="30">
        <v>2950</v>
      </c>
      <c r="F95" s="117"/>
    </row>
    <row r="96" spans="1:25" x14ac:dyDescent="0.25">
      <c r="A96" s="49">
        <v>44881</v>
      </c>
      <c r="B96" s="123" t="s">
        <v>181</v>
      </c>
      <c r="C96" s="32" t="s">
        <v>182</v>
      </c>
      <c r="F96" s="117">
        <v>73.099999999999994</v>
      </c>
    </row>
    <row r="97" spans="1:25" x14ac:dyDescent="0.25">
      <c r="A97" s="49">
        <v>44890</v>
      </c>
      <c r="C97" s="32" t="s">
        <v>177</v>
      </c>
      <c r="D97" s="48">
        <v>22312</v>
      </c>
      <c r="F97" s="117"/>
      <c r="K97" s="31">
        <v>20</v>
      </c>
    </row>
    <row r="98" spans="1:25" x14ac:dyDescent="0.25">
      <c r="A98" s="61">
        <v>44890</v>
      </c>
      <c r="B98" s="130"/>
      <c r="C98" s="32" t="s">
        <v>92</v>
      </c>
      <c r="D98" s="48">
        <v>22313</v>
      </c>
      <c r="F98" s="117"/>
      <c r="H98" s="31"/>
      <c r="M98" s="31">
        <v>130</v>
      </c>
      <c r="U98" s="30"/>
      <c r="V98" s="30"/>
      <c r="W98" s="30"/>
    </row>
    <row r="99" spans="1:25" x14ac:dyDescent="0.25">
      <c r="A99" s="49">
        <v>44895</v>
      </c>
      <c r="B99" s="123"/>
      <c r="C99" s="32" t="s">
        <v>183</v>
      </c>
      <c r="D99" s="48">
        <v>22314</v>
      </c>
      <c r="E99" s="30">
        <v>70</v>
      </c>
      <c r="F99" s="117"/>
    </row>
    <row r="100" spans="1:25" s="38" customFormat="1" x14ac:dyDescent="0.25">
      <c r="A100" s="49"/>
      <c r="B100" s="51">
        <v>26</v>
      </c>
      <c r="C100" s="32" t="s">
        <v>84</v>
      </c>
      <c r="D100" s="55"/>
      <c r="E100" s="30"/>
      <c r="F100" s="117"/>
      <c r="G100" s="39"/>
      <c r="H100" s="30">
        <v>131.26</v>
      </c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3"/>
      <c r="Y100" s="64"/>
    </row>
    <row r="101" spans="1:25" x14ac:dyDescent="0.25">
      <c r="B101" s="123"/>
      <c r="F101" s="117"/>
    </row>
    <row r="102" spans="1:25" x14ac:dyDescent="0.25">
      <c r="F102" s="117"/>
    </row>
    <row r="103" spans="1:25" s="128" customFormat="1" x14ac:dyDescent="0.25">
      <c r="A103" s="121" t="s">
        <v>15</v>
      </c>
      <c r="B103" s="127"/>
      <c r="C103" s="124"/>
      <c r="D103" s="126"/>
      <c r="E103" s="122">
        <f t="shared" ref="E103:W103" si="13">SUM(E86:E102)</f>
        <v>3667.4700000000003</v>
      </c>
      <c r="F103" s="122">
        <f t="shared" si="13"/>
        <v>885.72</v>
      </c>
      <c r="G103" s="122">
        <f t="shared" si="13"/>
        <v>0</v>
      </c>
      <c r="H103" s="122">
        <f t="shared" si="13"/>
        <v>131.26</v>
      </c>
      <c r="I103" s="122">
        <f t="shared" si="13"/>
        <v>632.46</v>
      </c>
      <c r="J103" s="122">
        <f t="shared" si="13"/>
        <v>158</v>
      </c>
      <c r="K103" s="122">
        <f t="shared" si="13"/>
        <v>151.21</v>
      </c>
      <c r="L103" s="122">
        <f t="shared" si="13"/>
        <v>0</v>
      </c>
      <c r="M103" s="122">
        <f t="shared" si="13"/>
        <v>130</v>
      </c>
      <c r="N103" s="122">
        <f t="shared" si="13"/>
        <v>0</v>
      </c>
      <c r="O103" s="122">
        <f t="shared" si="13"/>
        <v>0</v>
      </c>
      <c r="P103" s="122">
        <f t="shared" si="13"/>
        <v>0</v>
      </c>
      <c r="Q103" s="122">
        <f t="shared" si="13"/>
        <v>0</v>
      </c>
      <c r="R103" s="122">
        <f t="shared" si="13"/>
        <v>0</v>
      </c>
      <c r="S103" s="122">
        <f t="shared" si="13"/>
        <v>0</v>
      </c>
      <c r="T103" s="122">
        <f t="shared" si="13"/>
        <v>0</v>
      </c>
      <c r="U103" s="122">
        <f t="shared" si="13"/>
        <v>0</v>
      </c>
      <c r="V103" s="122">
        <f t="shared" si="13"/>
        <v>0</v>
      </c>
      <c r="W103" s="122">
        <f t="shared" si="13"/>
        <v>0</v>
      </c>
      <c r="X103" s="122">
        <f>SUM(E103:W103)</f>
        <v>5756.1200000000008</v>
      </c>
      <c r="Y103" s="129"/>
    </row>
    <row r="104" spans="1:25" x14ac:dyDescent="0.25">
      <c r="A104" s="62"/>
      <c r="B104" s="50"/>
      <c r="C104" s="38"/>
      <c r="D104" s="55"/>
      <c r="E104" s="39"/>
      <c r="F104" s="117"/>
      <c r="G104" s="39"/>
      <c r="H104" s="42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42"/>
      <c r="V104" s="42"/>
      <c r="W104" s="42"/>
      <c r="X104" s="76"/>
    </row>
    <row r="105" spans="1:25" s="38" customFormat="1" x14ac:dyDescent="0.25">
      <c r="A105" s="62" t="s">
        <v>9</v>
      </c>
      <c r="B105" s="50"/>
      <c r="D105" s="55"/>
      <c r="E105" s="39">
        <f t="shared" ref="E105:X105" si="14">SUM(E103,E85)</f>
        <v>11293.810000000001</v>
      </c>
      <c r="F105" s="39">
        <f t="shared" si="14"/>
        <v>1306.83</v>
      </c>
      <c r="G105" s="39">
        <f t="shared" si="14"/>
        <v>1570.89</v>
      </c>
      <c r="H105" s="39">
        <f t="shared" si="14"/>
        <v>1468.36</v>
      </c>
      <c r="I105" s="39">
        <f t="shared" si="14"/>
        <v>3251.9700000000003</v>
      </c>
      <c r="J105" s="39">
        <f t="shared" si="14"/>
        <v>812.8</v>
      </c>
      <c r="K105" s="39">
        <f t="shared" si="14"/>
        <v>686.57999999999993</v>
      </c>
      <c r="L105" s="39">
        <f t="shared" si="14"/>
        <v>0</v>
      </c>
      <c r="M105" s="39">
        <f t="shared" si="14"/>
        <v>3130</v>
      </c>
      <c r="N105" s="39">
        <f t="shared" si="14"/>
        <v>0</v>
      </c>
      <c r="O105" s="39">
        <f t="shared" si="14"/>
        <v>95.13</v>
      </c>
      <c r="P105" s="39">
        <f t="shared" si="14"/>
        <v>0</v>
      </c>
      <c r="Q105" s="39">
        <f t="shared" si="14"/>
        <v>0</v>
      </c>
      <c r="R105" s="39">
        <f t="shared" si="14"/>
        <v>990.34</v>
      </c>
      <c r="S105" s="39">
        <f t="shared" si="14"/>
        <v>0</v>
      </c>
      <c r="T105" s="39">
        <f t="shared" si="14"/>
        <v>0</v>
      </c>
      <c r="U105" s="39">
        <f t="shared" si="14"/>
        <v>0</v>
      </c>
      <c r="V105" s="39">
        <f t="shared" si="14"/>
        <v>0</v>
      </c>
      <c r="W105" s="39">
        <f t="shared" si="14"/>
        <v>0</v>
      </c>
      <c r="X105" s="39">
        <f t="shared" si="14"/>
        <v>24606.71</v>
      </c>
      <c r="Y105" s="64"/>
    </row>
    <row r="106" spans="1:25" s="38" customFormat="1" x14ac:dyDescent="0.25">
      <c r="A106" s="62"/>
      <c r="B106" s="50"/>
      <c r="D106" s="55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64"/>
    </row>
    <row r="107" spans="1:25" x14ac:dyDescent="0.25">
      <c r="A107" s="61">
        <v>44902</v>
      </c>
      <c r="B107" s="48" t="s">
        <v>61</v>
      </c>
      <c r="C107" s="32" t="s">
        <v>56</v>
      </c>
      <c r="D107" s="48">
        <v>22320</v>
      </c>
      <c r="F107" s="117"/>
      <c r="H107" s="31"/>
      <c r="I107" s="31">
        <v>502.56</v>
      </c>
      <c r="T107" s="30"/>
      <c r="U107" s="30"/>
      <c r="V107" s="30"/>
      <c r="W107" s="30"/>
    </row>
    <row r="108" spans="1:25" x14ac:dyDescent="0.25">
      <c r="A108" s="61">
        <v>44896</v>
      </c>
      <c r="B108" s="48" t="s">
        <v>61</v>
      </c>
      <c r="C108" s="32" t="s">
        <v>143</v>
      </c>
      <c r="D108" s="48">
        <v>22321</v>
      </c>
      <c r="F108" s="117"/>
      <c r="H108" s="31"/>
      <c r="I108" s="31">
        <v>396.3</v>
      </c>
      <c r="T108" s="30"/>
      <c r="U108" s="30"/>
      <c r="V108" s="30"/>
      <c r="W108" s="30"/>
    </row>
    <row r="109" spans="1:25" ht="12.75" customHeight="1" x14ac:dyDescent="0.25">
      <c r="A109" s="61">
        <v>44910</v>
      </c>
      <c r="B109" s="48" t="s">
        <v>61</v>
      </c>
      <c r="C109" s="32" t="s">
        <v>35</v>
      </c>
      <c r="D109" s="48">
        <v>22319</v>
      </c>
      <c r="F109" s="117"/>
      <c r="H109" s="31"/>
      <c r="J109" s="31">
        <v>224.6</v>
      </c>
      <c r="T109" s="30"/>
      <c r="U109" s="30"/>
      <c r="V109" s="30"/>
      <c r="W109" s="30"/>
    </row>
    <row r="110" spans="1:25" ht="12.75" customHeight="1" x14ac:dyDescent="0.25">
      <c r="A110" s="61">
        <v>44907</v>
      </c>
      <c r="B110" s="48">
        <v>11</v>
      </c>
      <c r="C110" s="32" t="s">
        <v>99</v>
      </c>
      <c r="F110" s="117"/>
      <c r="H110" s="31"/>
      <c r="K110" s="31">
        <v>26.04</v>
      </c>
      <c r="T110" s="30"/>
      <c r="U110" s="30"/>
      <c r="V110" s="30"/>
      <c r="W110" s="30"/>
    </row>
    <row r="111" spans="1:25" ht="12.75" customHeight="1" x14ac:dyDescent="0.25">
      <c r="A111" s="61">
        <v>44915</v>
      </c>
      <c r="B111" s="48"/>
      <c r="C111" s="32" t="s">
        <v>92</v>
      </c>
      <c r="D111" s="48">
        <v>22318</v>
      </c>
      <c r="F111" s="117"/>
      <c r="H111" s="31"/>
      <c r="M111" s="31">
        <v>235</v>
      </c>
      <c r="T111" s="30"/>
      <c r="U111" s="30"/>
      <c r="V111" s="30"/>
      <c r="W111" s="30"/>
    </row>
    <row r="112" spans="1:25" s="38" customFormat="1" x14ac:dyDescent="0.25">
      <c r="A112" s="49">
        <v>44917</v>
      </c>
      <c r="B112" s="123"/>
      <c r="C112" s="32" t="s">
        <v>97</v>
      </c>
      <c r="D112" s="53">
        <v>22315</v>
      </c>
      <c r="E112" s="30">
        <v>505.13</v>
      </c>
      <c r="F112" s="117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3"/>
      <c r="Y112" s="47"/>
    </row>
    <row r="113" spans="1:25" s="38" customFormat="1" x14ac:dyDescent="0.25">
      <c r="A113" s="49">
        <v>44917</v>
      </c>
      <c r="B113" s="123"/>
      <c r="C113" s="32" t="s">
        <v>97</v>
      </c>
      <c r="D113" s="53">
        <v>22317</v>
      </c>
      <c r="E113" s="30">
        <v>561.6</v>
      </c>
      <c r="F113" s="117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3"/>
      <c r="Y113" s="47"/>
    </row>
    <row r="114" spans="1:25" s="38" customFormat="1" x14ac:dyDescent="0.25">
      <c r="A114" s="49">
        <v>44917</v>
      </c>
      <c r="B114" s="123"/>
      <c r="C114" s="32" t="s">
        <v>185</v>
      </c>
      <c r="D114" s="53">
        <v>22316</v>
      </c>
      <c r="E114" s="30"/>
      <c r="F114" s="117"/>
      <c r="G114" s="30"/>
      <c r="H114" s="30"/>
      <c r="I114" s="30"/>
      <c r="J114" s="30"/>
      <c r="K114" s="30"/>
      <c r="L114" s="30"/>
      <c r="M114" s="30">
        <v>70</v>
      </c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3"/>
      <c r="Y114" s="47"/>
    </row>
    <row r="115" spans="1:25" s="38" customFormat="1" x14ac:dyDescent="0.25">
      <c r="A115" s="49"/>
      <c r="B115" s="51">
        <v>27</v>
      </c>
      <c r="C115" s="32" t="s">
        <v>84</v>
      </c>
      <c r="D115" s="55"/>
      <c r="E115" s="30"/>
      <c r="F115" s="117"/>
      <c r="G115" s="39"/>
      <c r="H115" s="30">
        <v>166.72</v>
      </c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3"/>
      <c r="Y115" s="64"/>
    </row>
    <row r="116" spans="1:25" s="38" customFormat="1" x14ac:dyDescent="0.25">
      <c r="A116" s="49"/>
      <c r="B116" s="123"/>
      <c r="C116" s="32"/>
      <c r="D116" s="53"/>
      <c r="E116" s="30"/>
      <c r="F116" s="117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3"/>
      <c r="Y116" s="47"/>
    </row>
    <row r="117" spans="1:25" x14ac:dyDescent="0.25">
      <c r="D117" s="53"/>
      <c r="F117" s="117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5" x14ac:dyDescent="0.25">
      <c r="D118" s="53"/>
      <c r="F118" s="117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:25" x14ac:dyDescent="0.25">
      <c r="D119" s="53"/>
      <c r="F119" s="117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:25" s="128" customFormat="1" x14ac:dyDescent="0.25">
      <c r="A120" s="121" t="s">
        <v>16</v>
      </c>
      <c r="B120" s="127"/>
      <c r="C120" s="124"/>
      <c r="D120" s="126"/>
      <c r="E120" s="122">
        <f t="shared" ref="E120:W120" si="15">SUM(E107:E119)</f>
        <v>1066.73</v>
      </c>
      <c r="F120" s="122">
        <f t="shared" si="15"/>
        <v>0</v>
      </c>
      <c r="G120" s="122">
        <f t="shared" si="15"/>
        <v>0</v>
      </c>
      <c r="H120" s="122">
        <f t="shared" si="15"/>
        <v>166.72</v>
      </c>
      <c r="I120" s="122">
        <f t="shared" si="15"/>
        <v>898.86</v>
      </c>
      <c r="J120" s="122">
        <f t="shared" si="15"/>
        <v>224.6</v>
      </c>
      <c r="K120" s="122">
        <f t="shared" si="15"/>
        <v>26.04</v>
      </c>
      <c r="L120" s="122">
        <f t="shared" si="15"/>
        <v>0</v>
      </c>
      <c r="M120" s="122">
        <f t="shared" si="15"/>
        <v>305</v>
      </c>
      <c r="N120" s="122">
        <f t="shared" si="15"/>
        <v>0</v>
      </c>
      <c r="O120" s="122">
        <f t="shared" si="15"/>
        <v>0</v>
      </c>
      <c r="P120" s="122">
        <f t="shared" si="15"/>
        <v>0</v>
      </c>
      <c r="Q120" s="122">
        <f t="shared" si="15"/>
        <v>0</v>
      </c>
      <c r="R120" s="122">
        <f t="shared" si="15"/>
        <v>0</v>
      </c>
      <c r="S120" s="122">
        <f t="shared" si="15"/>
        <v>0</v>
      </c>
      <c r="T120" s="122">
        <f t="shared" si="15"/>
        <v>0</v>
      </c>
      <c r="U120" s="122">
        <f t="shared" si="15"/>
        <v>0</v>
      </c>
      <c r="V120" s="122">
        <f t="shared" si="15"/>
        <v>0</v>
      </c>
      <c r="W120" s="122">
        <f t="shared" si="15"/>
        <v>0</v>
      </c>
      <c r="X120" s="122">
        <f>SUM(E120:W120)</f>
        <v>2687.95</v>
      </c>
      <c r="Y120" s="129"/>
    </row>
    <row r="121" spans="1:25" x14ac:dyDescent="0.25">
      <c r="A121" s="32"/>
      <c r="B121" s="50"/>
      <c r="C121" s="38"/>
      <c r="D121" s="55"/>
      <c r="E121" s="39"/>
      <c r="F121" s="117"/>
      <c r="G121" s="39"/>
      <c r="H121" s="42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42"/>
      <c r="V121" s="42"/>
      <c r="W121" s="42"/>
      <c r="X121" s="76"/>
    </row>
    <row r="122" spans="1:25" x14ac:dyDescent="0.25">
      <c r="A122" s="62" t="s">
        <v>9</v>
      </c>
      <c r="B122" s="50"/>
      <c r="C122" s="38"/>
      <c r="D122" s="55"/>
      <c r="E122" s="39">
        <f t="shared" ref="E122:X122" si="16">SUM(E120,E105)</f>
        <v>12360.54</v>
      </c>
      <c r="F122" s="39">
        <f t="shared" si="16"/>
        <v>1306.83</v>
      </c>
      <c r="G122" s="39">
        <f t="shared" si="16"/>
        <v>1570.89</v>
      </c>
      <c r="H122" s="39">
        <f t="shared" si="16"/>
        <v>1635.08</v>
      </c>
      <c r="I122" s="39">
        <f t="shared" si="16"/>
        <v>4150.83</v>
      </c>
      <c r="J122" s="39">
        <f t="shared" si="16"/>
        <v>1037.3999999999999</v>
      </c>
      <c r="K122" s="39">
        <f t="shared" si="16"/>
        <v>712.61999999999989</v>
      </c>
      <c r="L122" s="39">
        <f t="shared" si="16"/>
        <v>0</v>
      </c>
      <c r="M122" s="39">
        <f t="shared" si="16"/>
        <v>3435</v>
      </c>
      <c r="N122" s="39">
        <f t="shared" si="16"/>
        <v>0</v>
      </c>
      <c r="O122" s="39">
        <f t="shared" si="16"/>
        <v>95.13</v>
      </c>
      <c r="P122" s="39">
        <f t="shared" si="16"/>
        <v>0</v>
      </c>
      <c r="Q122" s="39">
        <f t="shared" si="16"/>
        <v>0</v>
      </c>
      <c r="R122" s="39">
        <f t="shared" si="16"/>
        <v>990.34</v>
      </c>
      <c r="S122" s="39">
        <f t="shared" si="16"/>
        <v>0</v>
      </c>
      <c r="T122" s="39">
        <f t="shared" si="16"/>
        <v>0</v>
      </c>
      <c r="U122" s="39">
        <f t="shared" si="16"/>
        <v>0</v>
      </c>
      <c r="V122" s="39">
        <f t="shared" si="16"/>
        <v>0</v>
      </c>
      <c r="W122" s="39">
        <f t="shared" si="16"/>
        <v>0</v>
      </c>
      <c r="X122" s="39">
        <f t="shared" si="16"/>
        <v>27294.66</v>
      </c>
    </row>
    <row r="123" spans="1:25" ht="10.199999999999999" customHeight="1" x14ac:dyDescent="0.25">
      <c r="D123" s="53"/>
      <c r="F123" s="117"/>
      <c r="I123" s="30"/>
      <c r="J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</row>
    <row r="124" spans="1:25" x14ac:dyDescent="0.25">
      <c r="A124" s="49">
        <v>44931</v>
      </c>
      <c r="B124" s="156">
        <v>28</v>
      </c>
      <c r="C124" s="32" t="s">
        <v>84</v>
      </c>
      <c r="D124" s="51"/>
      <c r="E124" s="32"/>
      <c r="F124" s="117"/>
      <c r="G124" s="31"/>
      <c r="H124" s="33">
        <v>131.26</v>
      </c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0"/>
    </row>
    <row r="125" spans="1:25" x14ac:dyDescent="0.25">
      <c r="A125" s="49">
        <v>44936</v>
      </c>
      <c r="B125" s="123" t="s">
        <v>77</v>
      </c>
      <c r="C125" s="32" t="s">
        <v>99</v>
      </c>
      <c r="D125" s="51"/>
      <c r="E125" s="32"/>
      <c r="F125" s="117"/>
      <c r="G125" s="31"/>
      <c r="H125" s="33"/>
      <c r="I125" s="33"/>
      <c r="J125" s="33"/>
      <c r="K125" s="33">
        <v>26.04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0"/>
    </row>
    <row r="126" spans="1:25" x14ac:dyDescent="0.25">
      <c r="A126" s="49">
        <v>44937</v>
      </c>
      <c r="B126" s="51" t="s">
        <v>207</v>
      </c>
      <c r="C126" s="32" t="s">
        <v>208</v>
      </c>
      <c r="D126" s="51">
        <v>22323</v>
      </c>
      <c r="E126" s="32">
        <v>186.5</v>
      </c>
      <c r="F126" s="117"/>
      <c r="G126" s="31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0"/>
    </row>
    <row r="127" spans="1:25" x14ac:dyDescent="0.25">
      <c r="A127" s="49">
        <v>44938</v>
      </c>
      <c r="B127" s="51">
        <v>12652</v>
      </c>
      <c r="C127" s="32" t="s">
        <v>206</v>
      </c>
      <c r="D127" s="51">
        <v>22327</v>
      </c>
      <c r="E127" s="32"/>
      <c r="F127" s="117"/>
      <c r="G127" s="31"/>
      <c r="H127" s="33"/>
      <c r="I127" s="33"/>
      <c r="J127" s="33"/>
      <c r="K127" s="33">
        <v>360</v>
      </c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0"/>
    </row>
    <row r="128" spans="1:25" x14ac:dyDescent="0.25">
      <c r="A128" s="49">
        <v>45011</v>
      </c>
      <c r="B128" s="51" t="s">
        <v>77</v>
      </c>
      <c r="C128" s="32" t="s">
        <v>210</v>
      </c>
      <c r="D128" s="51" t="s">
        <v>209</v>
      </c>
      <c r="E128" s="32"/>
      <c r="F128" s="117"/>
      <c r="G128" s="31"/>
      <c r="H128" s="33"/>
      <c r="I128" s="33"/>
      <c r="J128" s="33"/>
      <c r="K128" s="33">
        <v>35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0"/>
    </row>
    <row r="129" spans="1:25" x14ac:dyDescent="0.25">
      <c r="A129" s="49">
        <v>44956</v>
      </c>
      <c r="B129" s="51" t="s">
        <v>77</v>
      </c>
      <c r="C129" s="32" t="s">
        <v>96</v>
      </c>
      <c r="D129" s="51"/>
      <c r="E129" s="32"/>
      <c r="F129" s="117">
        <v>181.73</v>
      </c>
      <c r="G129" s="31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0"/>
    </row>
    <row r="130" spans="1:25" x14ac:dyDescent="0.25">
      <c r="A130" s="49">
        <v>45016</v>
      </c>
      <c r="B130" s="51">
        <v>43971</v>
      </c>
      <c r="C130" s="32" t="s">
        <v>212</v>
      </c>
      <c r="D130" s="51">
        <v>22322</v>
      </c>
      <c r="E130" s="32"/>
      <c r="F130" s="117"/>
      <c r="G130" s="31"/>
      <c r="H130" s="33"/>
      <c r="I130" s="33"/>
      <c r="J130" s="33"/>
      <c r="K130" s="33"/>
      <c r="L130" s="33"/>
      <c r="M130" s="33">
        <v>249.9</v>
      </c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0"/>
    </row>
    <row r="131" spans="1:25" x14ac:dyDescent="0.25">
      <c r="A131" s="49">
        <v>44957</v>
      </c>
      <c r="B131" s="51" t="s">
        <v>204</v>
      </c>
      <c r="C131" s="32" t="s">
        <v>205</v>
      </c>
      <c r="D131" s="51"/>
      <c r="E131" s="31"/>
      <c r="F131" s="117"/>
      <c r="G131" s="31"/>
      <c r="H131" s="33"/>
      <c r="I131" s="33"/>
      <c r="J131" s="33"/>
      <c r="K131" s="33"/>
      <c r="L131" s="33"/>
      <c r="M131" s="33">
        <v>330</v>
      </c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0"/>
    </row>
    <row r="132" spans="1:25" x14ac:dyDescent="0.25">
      <c r="D132" s="51"/>
      <c r="E132" s="31"/>
      <c r="F132" s="117"/>
      <c r="G132" s="31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0"/>
    </row>
    <row r="133" spans="1:25" x14ac:dyDescent="0.25">
      <c r="D133" s="53"/>
      <c r="F133" s="117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</row>
    <row r="134" spans="1:25" s="128" customFormat="1" x14ac:dyDescent="0.25">
      <c r="A134" s="121" t="s">
        <v>17</v>
      </c>
      <c r="B134" s="127"/>
      <c r="C134" s="124"/>
      <c r="D134" s="126"/>
      <c r="E134" s="122">
        <f>SUM(E123:E133)</f>
        <v>186.5</v>
      </c>
      <c r="F134" s="122">
        <f>SUM(F123:F133)</f>
        <v>181.73</v>
      </c>
      <c r="G134" s="122">
        <f>SUM(G123:G133)</f>
        <v>0</v>
      </c>
      <c r="H134" s="122">
        <f>SUM(H123:H133)</f>
        <v>131.26</v>
      </c>
      <c r="I134" s="122">
        <f>SUM(I123:I133)</f>
        <v>0</v>
      </c>
      <c r="J134" s="122">
        <f>SUM(J123:J133)</f>
        <v>0</v>
      </c>
      <c r="K134" s="122">
        <f>SUM(K123:K133)</f>
        <v>421.04</v>
      </c>
      <c r="L134" s="122">
        <f>SUM(L123:L133)</f>
        <v>0</v>
      </c>
      <c r="M134" s="122">
        <f>SUM(M123:M133)</f>
        <v>579.9</v>
      </c>
      <c r="N134" s="122">
        <f>SUM(N123:N133)</f>
        <v>0</v>
      </c>
      <c r="O134" s="122">
        <f>SUM(O123:O133)</f>
        <v>0</v>
      </c>
      <c r="P134" s="122">
        <f>SUM(P123:P133)</f>
        <v>0</v>
      </c>
      <c r="Q134" s="122">
        <f>SUM(Q123:Q133)</f>
        <v>0</v>
      </c>
      <c r="R134" s="122">
        <f>SUM(R123:R133)</f>
        <v>0</v>
      </c>
      <c r="S134" s="122">
        <f>SUM(S123:S133)</f>
        <v>0</v>
      </c>
      <c r="T134" s="122">
        <f>SUM(T123:T133)</f>
        <v>0</v>
      </c>
      <c r="U134" s="122">
        <f>SUM(U123:U133)</f>
        <v>0</v>
      </c>
      <c r="V134" s="122">
        <f>SUM(V123:V133)</f>
        <v>0</v>
      </c>
      <c r="W134" s="122">
        <f>SUM(W123:W133)</f>
        <v>0</v>
      </c>
      <c r="X134" s="122">
        <f>SUM(E134:W134)</f>
        <v>1500.4299999999998</v>
      </c>
      <c r="Y134" s="129"/>
    </row>
    <row r="135" spans="1:25" x14ac:dyDescent="0.25">
      <c r="A135" s="32"/>
      <c r="B135" s="50"/>
      <c r="C135" s="38"/>
      <c r="D135" s="55"/>
      <c r="E135" s="39"/>
      <c r="F135" s="117"/>
      <c r="G135" s="39"/>
      <c r="H135" s="42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42"/>
      <c r="V135" s="42"/>
      <c r="W135" s="42"/>
      <c r="X135" s="76"/>
    </row>
    <row r="136" spans="1:25" x14ac:dyDescent="0.25">
      <c r="A136" s="62" t="s">
        <v>9</v>
      </c>
      <c r="B136" s="50"/>
      <c r="C136" s="38"/>
      <c r="D136" s="55"/>
      <c r="E136" s="39">
        <f>SUM(E134,E122)</f>
        <v>12547.04</v>
      </c>
      <c r="F136" s="39">
        <f>SUM(F134,F122)</f>
        <v>1488.56</v>
      </c>
      <c r="G136" s="39">
        <f>SUM(G134,G122)</f>
        <v>1570.89</v>
      </c>
      <c r="H136" s="39">
        <f>SUM(H134,H122)</f>
        <v>1766.34</v>
      </c>
      <c r="I136" s="39">
        <f>SUM(I134,I122)</f>
        <v>4150.83</v>
      </c>
      <c r="J136" s="39">
        <f>SUM(J134,J122)</f>
        <v>1037.3999999999999</v>
      </c>
      <c r="K136" s="39">
        <f>SUM(K134,K122)</f>
        <v>1133.6599999999999</v>
      </c>
      <c r="L136" s="39">
        <f>SUM(L134,L122)</f>
        <v>0</v>
      </c>
      <c r="M136" s="39">
        <f>SUM(M134,M122)</f>
        <v>4014.9</v>
      </c>
      <c r="N136" s="39">
        <f>SUM(N134,N122)</f>
        <v>0</v>
      </c>
      <c r="O136" s="39">
        <f>SUM(O134,O122)</f>
        <v>95.13</v>
      </c>
      <c r="P136" s="39">
        <f>SUM(P134,P122)</f>
        <v>0</v>
      </c>
      <c r="Q136" s="39">
        <f>SUM(Q134,Q122)</f>
        <v>0</v>
      </c>
      <c r="R136" s="39">
        <f>SUM(R134,R122)</f>
        <v>990.34</v>
      </c>
      <c r="S136" s="39">
        <f>SUM(S134,S122)</f>
        <v>0</v>
      </c>
      <c r="T136" s="39">
        <f>SUM(T134,T122)</f>
        <v>0</v>
      </c>
      <c r="U136" s="39">
        <f>SUM(U134,U122)</f>
        <v>0</v>
      </c>
      <c r="V136" s="39">
        <f>SUM(V134,V122)</f>
        <v>0</v>
      </c>
      <c r="W136" s="39">
        <f>SUM(W134,W122)</f>
        <v>0</v>
      </c>
      <c r="X136" s="39">
        <f>SUM(X134,X122)</f>
        <v>28795.09</v>
      </c>
    </row>
    <row r="137" spans="1:25" x14ac:dyDescent="0.25">
      <c r="D137" s="53"/>
      <c r="F137" s="117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</row>
    <row r="138" spans="1:25" x14ac:dyDescent="0.25">
      <c r="D138" s="53"/>
      <c r="F138" s="117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Y138" s="47">
        <v>27294.66</v>
      </c>
    </row>
    <row r="139" spans="1:25" x14ac:dyDescent="0.25">
      <c r="A139" s="61">
        <v>44902</v>
      </c>
      <c r="B139" s="48" t="s">
        <v>60</v>
      </c>
      <c r="C139" s="32" t="s">
        <v>56</v>
      </c>
      <c r="D139" s="48">
        <v>22338</v>
      </c>
      <c r="F139" s="117"/>
      <c r="H139" s="31"/>
      <c r="I139" s="31">
        <v>336.16</v>
      </c>
      <c r="T139" s="30"/>
      <c r="U139" s="30"/>
      <c r="V139" s="30"/>
      <c r="W139" s="30"/>
    </row>
    <row r="140" spans="1:25" x14ac:dyDescent="0.25">
      <c r="A140" s="61">
        <v>44896</v>
      </c>
      <c r="B140" s="48" t="s">
        <v>60</v>
      </c>
      <c r="C140" s="32" t="s">
        <v>143</v>
      </c>
      <c r="D140" s="48">
        <v>22337</v>
      </c>
      <c r="F140" s="117"/>
      <c r="H140" s="31"/>
      <c r="I140" s="31">
        <v>340.9</v>
      </c>
      <c r="T140" s="30"/>
      <c r="U140" s="30"/>
      <c r="V140" s="30"/>
      <c r="W140" s="30"/>
    </row>
    <row r="141" spans="1:25" ht="12.75" customHeight="1" x14ac:dyDescent="0.25">
      <c r="A141" s="61">
        <v>44910</v>
      </c>
      <c r="B141" s="48" t="s">
        <v>60</v>
      </c>
      <c r="C141" s="32" t="s">
        <v>35</v>
      </c>
      <c r="D141" s="48">
        <v>22336</v>
      </c>
      <c r="F141" s="117"/>
      <c r="H141" s="31"/>
      <c r="J141" s="31">
        <v>169.4</v>
      </c>
      <c r="T141" s="30"/>
      <c r="U141" s="30"/>
      <c r="V141" s="30"/>
      <c r="W141" s="30"/>
    </row>
    <row r="142" spans="1:25" s="38" customFormat="1" x14ac:dyDescent="0.25">
      <c r="A142" s="49">
        <v>44966</v>
      </c>
      <c r="B142" s="123" t="s">
        <v>213</v>
      </c>
      <c r="C142" s="32" t="s">
        <v>97</v>
      </c>
      <c r="D142" s="53"/>
      <c r="E142" s="30">
        <v>432</v>
      </c>
      <c r="F142" s="117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3"/>
      <c r="Y142" s="47">
        <v>33134.79</v>
      </c>
    </row>
    <row r="143" spans="1:25" x14ac:dyDescent="0.25">
      <c r="A143" s="49">
        <v>44963</v>
      </c>
      <c r="B143" s="156">
        <v>29</v>
      </c>
      <c r="C143" s="32" t="s">
        <v>84</v>
      </c>
      <c r="D143" s="51"/>
      <c r="E143" s="32"/>
      <c r="F143" s="117"/>
      <c r="G143" s="31"/>
      <c r="H143" s="33">
        <v>131.26</v>
      </c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</row>
    <row r="144" spans="1:25" x14ac:dyDescent="0.25">
      <c r="A144" s="49">
        <v>44963</v>
      </c>
      <c r="B144" s="156" t="s">
        <v>214</v>
      </c>
      <c r="C144" s="32" t="s">
        <v>215</v>
      </c>
      <c r="D144" s="51">
        <v>22332</v>
      </c>
      <c r="E144" s="32"/>
      <c r="F144" s="117"/>
      <c r="G144" s="31"/>
      <c r="H144" s="33"/>
      <c r="I144" s="30"/>
      <c r="J144" s="30"/>
      <c r="K144" s="30">
        <v>7.65</v>
      </c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</row>
    <row r="145" spans="1:25" x14ac:dyDescent="0.25">
      <c r="A145" s="49">
        <v>44963</v>
      </c>
      <c r="B145" s="156" t="s">
        <v>214</v>
      </c>
      <c r="C145" s="32" t="s">
        <v>216</v>
      </c>
      <c r="D145" s="51">
        <v>22339</v>
      </c>
      <c r="E145" s="32"/>
      <c r="F145" s="117"/>
      <c r="G145" s="31"/>
      <c r="H145" s="33"/>
      <c r="I145" s="30"/>
      <c r="J145" s="30"/>
      <c r="K145" s="30">
        <v>5.7</v>
      </c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</row>
    <row r="146" spans="1:25" x14ac:dyDescent="0.25">
      <c r="A146" s="49">
        <v>44964</v>
      </c>
      <c r="B146" s="156">
        <v>205</v>
      </c>
      <c r="C146" s="32" t="s">
        <v>218</v>
      </c>
      <c r="D146" s="51">
        <v>22334</v>
      </c>
      <c r="E146" s="32">
        <v>59</v>
      </c>
      <c r="F146" s="117"/>
      <c r="G146" s="31"/>
      <c r="H146" s="33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</row>
    <row r="147" spans="1:25" x14ac:dyDescent="0.25">
      <c r="A147" s="49">
        <v>44967</v>
      </c>
      <c r="B147" s="123" t="s">
        <v>77</v>
      </c>
      <c r="C147" s="32" t="s">
        <v>99</v>
      </c>
      <c r="D147" s="51"/>
      <c r="E147" s="32"/>
      <c r="F147" s="117"/>
      <c r="G147" s="31"/>
      <c r="H147" s="33"/>
      <c r="I147" s="33"/>
      <c r="J147" s="33"/>
      <c r="K147" s="33">
        <v>26.04</v>
      </c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0"/>
    </row>
    <row r="148" spans="1:25" x14ac:dyDescent="0.25">
      <c r="A148" s="49">
        <v>44971</v>
      </c>
      <c r="B148" s="51" t="s">
        <v>217</v>
      </c>
      <c r="C148" s="32" t="s">
        <v>116</v>
      </c>
      <c r="D148" s="53">
        <v>22333</v>
      </c>
      <c r="F148" s="117">
        <v>634.26</v>
      </c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</row>
    <row r="149" spans="1:25" x14ac:dyDescent="0.25">
      <c r="A149" s="49">
        <v>44973</v>
      </c>
      <c r="B149" s="51">
        <v>1603240</v>
      </c>
      <c r="C149" s="32" t="s">
        <v>182</v>
      </c>
      <c r="D149" s="53"/>
      <c r="F149" s="117">
        <v>65.290000000000006</v>
      </c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</row>
    <row r="150" spans="1:25" x14ac:dyDescent="0.25">
      <c r="A150" s="49">
        <v>44978</v>
      </c>
      <c r="B150" s="51" t="s">
        <v>219</v>
      </c>
      <c r="C150" s="32" t="s">
        <v>220</v>
      </c>
      <c r="D150" s="53">
        <v>22335</v>
      </c>
      <c r="F150" s="117"/>
      <c r="I150" s="30"/>
      <c r="J150" s="30"/>
      <c r="K150" s="30">
        <v>50</v>
      </c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</row>
    <row r="151" spans="1:25" s="38" customFormat="1" x14ac:dyDescent="0.25">
      <c r="A151" s="49">
        <v>44981</v>
      </c>
      <c r="B151" s="123" t="s">
        <v>211</v>
      </c>
      <c r="C151" s="32" t="s">
        <v>97</v>
      </c>
      <c r="D151" s="53"/>
      <c r="E151" s="30">
        <v>86.4</v>
      </c>
      <c r="F151" s="117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3"/>
      <c r="Y151" s="47"/>
    </row>
    <row r="152" spans="1:25" x14ac:dyDescent="0.25">
      <c r="B152" s="123"/>
      <c r="F152" s="117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</row>
    <row r="153" spans="1:25" x14ac:dyDescent="0.25">
      <c r="D153" s="53"/>
      <c r="F153" s="117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</row>
    <row r="154" spans="1:25" s="128" customFormat="1" x14ac:dyDescent="0.25">
      <c r="A154" s="121" t="s">
        <v>18</v>
      </c>
      <c r="B154" s="127"/>
      <c r="C154" s="124"/>
      <c r="D154" s="126"/>
      <c r="E154" s="122">
        <f>SUM(E137:E153)</f>
        <v>577.4</v>
      </c>
      <c r="F154" s="122">
        <f>SUM(F137:F153)</f>
        <v>699.55</v>
      </c>
      <c r="G154" s="122">
        <f>SUM(G137:G153)</f>
        <v>0</v>
      </c>
      <c r="H154" s="122">
        <f>SUM(H137:H153)</f>
        <v>131.26</v>
      </c>
      <c r="I154" s="122">
        <f>SUM(I137:I153)</f>
        <v>677.06</v>
      </c>
      <c r="J154" s="122">
        <f>SUM(J137:J153)</f>
        <v>169.4</v>
      </c>
      <c r="K154" s="122">
        <f>SUM(K137:K153)</f>
        <v>89.39</v>
      </c>
      <c r="L154" s="122">
        <f>SUM(L137:L153)</f>
        <v>0</v>
      </c>
      <c r="M154" s="122">
        <f>SUM(M137:M153)</f>
        <v>0</v>
      </c>
      <c r="N154" s="122">
        <f>SUM(N137:N153)</f>
        <v>0</v>
      </c>
      <c r="O154" s="122">
        <f>SUM(O137:O153)</f>
        <v>0</v>
      </c>
      <c r="P154" s="122">
        <f>SUM(P137:P153)</f>
        <v>0</v>
      </c>
      <c r="Q154" s="122">
        <f>SUM(Q137:Q153)</f>
        <v>0</v>
      </c>
      <c r="R154" s="122">
        <f>SUM(R137:R153)</f>
        <v>0</v>
      </c>
      <c r="S154" s="122">
        <f>SUM(S137:S153)</f>
        <v>0</v>
      </c>
      <c r="T154" s="122">
        <f>SUM(T137:T153)</f>
        <v>0</v>
      </c>
      <c r="U154" s="122">
        <f>SUM(U137:U153)</f>
        <v>0</v>
      </c>
      <c r="V154" s="122">
        <f>SUM(V137:V153)</f>
        <v>0</v>
      </c>
      <c r="W154" s="122">
        <f>SUM(W137:W153)</f>
        <v>0</v>
      </c>
      <c r="X154" s="122">
        <f>SUM(E154:W154)</f>
        <v>2344.0599999999995</v>
      </c>
      <c r="Y154" s="125"/>
    </row>
    <row r="155" spans="1:25" x14ac:dyDescent="0.25">
      <c r="A155" s="62"/>
      <c r="B155" s="50"/>
      <c r="C155" s="38"/>
      <c r="D155" s="55"/>
      <c r="E155" s="39"/>
      <c r="F155" s="117"/>
      <c r="G155" s="39"/>
      <c r="H155" s="42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42"/>
      <c r="W155" s="42"/>
      <c r="X155" s="76"/>
      <c r="Y155" s="64"/>
    </row>
    <row r="156" spans="1:25" x14ac:dyDescent="0.25">
      <c r="A156" s="62" t="s">
        <v>9</v>
      </c>
      <c r="B156" s="50"/>
      <c r="C156" s="38"/>
      <c r="D156" s="55"/>
      <c r="E156" s="39">
        <f>SUM(E136+E154)</f>
        <v>13124.44</v>
      </c>
      <c r="F156" s="39">
        <f>SUM(F136+F154)</f>
        <v>2188.1099999999997</v>
      </c>
      <c r="G156" s="39">
        <f>SUM(G136+G154)</f>
        <v>1570.89</v>
      </c>
      <c r="H156" s="39">
        <f>SUM(H136+H154)</f>
        <v>1897.6</v>
      </c>
      <c r="I156" s="39">
        <f>SUM(I136+I154)</f>
        <v>4827.8899999999994</v>
      </c>
      <c r="J156" s="39">
        <f>SUM(J136+J154)</f>
        <v>1206.8</v>
      </c>
      <c r="K156" s="39">
        <f>SUM(K136+K154)</f>
        <v>1223.05</v>
      </c>
      <c r="L156" s="39">
        <f>SUM(L136+L154)</f>
        <v>0</v>
      </c>
      <c r="M156" s="39">
        <f>SUM(M136+M154)</f>
        <v>4014.9</v>
      </c>
      <c r="N156" s="39">
        <f>SUM(N136+N154)</f>
        <v>0</v>
      </c>
      <c r="O156" s="39">
        <f>SUM(O136+O154)</f>
        <v>95.13</v>
      </c>
      <c r="P156" s="39">
        <f>SUM(P136+P154)</f>
        <v>0</v>
      </c>
      <c r="Q156" s="39">
        <f>SUM(Q136+Q154)</f>
        <v>0</v>
      </c>
      <c r="R156" s="39">
        <f>SUM(R136+R154)</f>
        <v>990.34</v>
      </c>
      <c r="S156" s="39">
        <f>SUM(S136+S154)</f>
        <v>0</v>
      </c>
      <c r="T156" s="39">
        <f>SUM(T136+T154)</f>
        <v>0</v>
      </c>
      <c r="U156" s="39">
        <f>SUM(U136+U154)</f>
        <v>0</v>
      </c>
      <c r="V156" s="39">
        <f>SUM(V136+V154)</f>
        <v>0</v>
      </c>
      <c r="W156" s="39">
        <f>SUM(W136+W154)</f>
        <v>0</v>
      </c>
      <c r="X156" s="39">
        <f>SUM(X136+X154)</f>
        <v>31139.15</v>
      </c>
    </row>
    <row r="157" spans="1:25" x14ac:dyDescent="0.25">
      <c r="A157" s="120"/>
      <c r="D157" s="53"/>
      <c r="F157" s="117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</row>
    <row r="158" spans="1:25" x14ac:dyDescent="0.25">
      <c r="A158" s="61">
        <v>44991</v>
      </c>
      <c r="B158" s="48" t="s">
        <v>59</v>
      </c>
      <c r="C158" s="32" t="s">
        <v>56</v>
      </c>
      <c r="D158" s="48" t="s">
        <v>222</v>
      </c>
      <c r="F158" s="117"/>
      <c r="H158" s="31"/>
      <c r="I158" s="31">
        <v>341.1</v>
      </c>
      <c r="T158" s="30"/>
      <c r="U158" s="30"/>
      <c r="V158" s="30"/>
      <c r="W158" s="30"/>
    </row>
    <row r="159" spans="1:25" x14ac:dyDescent="0.25">
      <c r="A159" s="61">
        <v>44991</v>
      </c>
      <c r="B159" s="48" t="s">
        <v>59</v>
      </c>
      <c r="C159" s="32" t="s">
        <v>221</v>
      </c>
      <c r="D159" s="48" t="s">
        <v>222</v>
      </c>
      <c r="F159" s="117"/>
      <c r="H159" s="31"/>
      <c r="I159" s="31">
        <v>25.92</v>
      </c>
      <c r="T159" s="30"/>
      <c r="U159" s="30"/>
      <c r="V159" s="30"/>
      <c r="W159" s="30"/>
    </row>
    <row r="160" spans="1:25" ht="12.75" customHeight="1" x14ac:dyDescent="0.25">
      <c r="A160" s="61">
        <v>44991</v>
      </c>
      <c r="B160" s="48" t="s">
        <v>59</v>
      </c>
      <c r="C160" s="32" t="s">
        <v>35</v>
      </c>
      <c r="D160" s="48" t="s">
        <v>222</v>
      </c>
      <c r="F160" s="117"/>
      <c r="H160" s="31"/>
      <c r="J160" s="31">
        <v>91.6</v>
      </c>
      <c r="T160" s="30"/>
      <c r="U160" s="30"/>
      <c r="V160" s="30"/>
      <c r="W160" s="30"/>
    </row>
    <row r="161" spans="1:25" s="38" customFormat="1" x14ac:dyDescent="0.25">
      <c r="A161" s="49">
        <v>44991</v>
      </c>
      <c r="B161" s="123" t="s">
        <v>213</v>
      </c>
      <c r="C161" s="32" t="s">
        <v>97</v>
      </c>
      <c r="D161" s="53"/>
      <c r="E161" s="30">
        <v>432</v>
      </c>
      <c r="F161" s="117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3"/>
      <c r="Y161" s="47"/>
    </row>
    <row r="162" spans="1:25" x14ac:dyDescent="0.25">
      <c r="A162" s="49">
        <v>44991</v>
      </c>
      <c r="B162" s="156">
        <v>30</v>
      </c>
      <c r="C162" s="32" t="s">
        <v>84</v>
      </c>
      <c r="D162" s="51"/>
      <c r="E162" s="32"/>
      <c r="F162" s="117"/>
      <c r="G162" s="31"/>
      <c r="H162" s="33">
        <v>131.26</v>
      </c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</row>
    <row r="163" spans="1:25" ht="13.5" customHeight="1" x14ac:dyDescent="0.25">
      <c r="A163" s="49">
        <v>44991</v>
      </c>
      <c r="B163" s="51">
        <v>679</v>
      </c>
      <c r="C163" s="32" t="s">
        <v>223</v>
      </c>
      <c r="D163" s="53"/>
      <c r="E163" s="30">
        <v>108.5</v>
      </c>
      <c r="F163" s="117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</row>
    <row r="164" spans="1:25" ht="13.5" customHeight="1" x14ac:dyDescent="0.25">
      <c r="A164" s="49">
        <v>44991</v>
      </c>
      <c r="B164" s="51">
        <v>1402</v>
      </c>
      <c r="C164" s="32" t="s">
        <v>185</v>
      </c>
      <c r="D164" s="53"/>
      <c r="F164" s="117"/>
      <c r="I164" s="30"/>
      <c r="J164" s="30"/>
      <c r="K164" s="30"/>
      <c r="L164" s="30"/>
      <c r="M164" s="30">
        <v>70</v>
      </c>
      <c r="N164" s="30"/>
      <c r="O164" s="30"/>
      <c r="P164" s="30"/>
      <c r="Q164" s="30"/>
      <c r="R164" s="30"/>
      <c r="S164" s="30"/>
      <c r="T164" s="30"/>
      <c r="U164" s="30"/>
      <c r="V164" s="30"/>
      <c r="W164" s="30"/>
    </row>
    <row r="165" spans="1:25" x14ac:dyDescent="0.25">
      <c r="A165" s="49">
        <v>44995</v>
      </c>
      <c r="B165" s="123" t="s">
        <v>77</v>
      </c>
      <c r="C165" s="32" t="s">
        <v>99</v>
      </c>
      <c r="D165" s="51"/>
      <c r="E165" s="32"/>
      <c r="F165" s="117"/>
      <c r="G165" s="31"/>
      <c r="H165" s="33"/>
      <c r="I165" s="33"/>
      <c r="J165" s="33"/>
      <c r="K165" s="33">
        <v>26.04</v>
      </c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0"/>
    </row>
    <row r="166" spans="1:25" x14ac:dyDescent="0.25">
      <c r="A166" s="49">
        <v>45016</v>
      </c>
      <c r="B166" s="156" t="s">
        <v>214</v>
      </c>
      <c r="C166" s="32" t="s">
        <v>224</v>
      </c>
      <c r="D166" s="51"/>
      <c r="E166" s="32"/>
      <c r="F166" s="117"/>
      <c r="G166" s="31"/>
      <c r="H166" s="33"/>
      <c r="I166" s="30"/>
      <c r="J166" s="30"/>
      <c r="K166" s="30">
        <v>32.4</v>
      </c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</row>
    <row r="167" spans="1:25" x14ac:dyDescent="0.25">
      <c r="A167" s="49">
        <v>45016</v>
      </c>
      <c r="B167" s="156">
        <v>235</v>
      </c>
      <c r="C167" s="32" t="s">
        <v>218</v>
      </c>
      <c r="D167" s="51"/>
      <c r="E167" s="32">
        <v>117</v>
      </c>
      <c r="F167" s="117"/>
      <c r="G167" s="31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0"/>
    </row>
    <row r="168" spans="1:25" x14ac:dyDescent="0.25">
      <c r="A168" s="49">
        <v>45016</v>
      </c>
      <c r="B168" s="123" t="s">
        <v>225</v>
      </c>
      <c r="C168" s="32" t="s">
        <v>226</v>
      </c>
      <c r="D168" s="51"/>
      <c r="E168" s="32"/>
      <c r="F168" s="117"/>
      <c r="G168" s="31"/>
      <c r="H168" s="33"/>
      <c r="I168" s="33"/>
      <c r="J168" s="33"/>
      <c r="K168" s="33">
        <v>15</v>
      </c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0"/>
    </row>
    <row r="169" spans="1:25" x14ac:dyDescent="0.25">
      <c r="A169" s="49">
        <v>45016</v>
      </c>
      <c r="B169" s="123" t="s">
        <v>227</v>
      </c>
      <c r="C169" s="32" t="s">
        <v>97</v>
      </c>
      <c r="D169" s="53"/>
      <c r="E169" s="30">
        <v>96.2</v>
      </c>
      <c r="F169" s="117"/>
      <c r="G169" s="31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0"/>
    </row>
    <row r="170" spans="1:25" x14ac:dyDescent="0.25">
      <c r="A170" s="49">
        <v>45016</v>
      </c>
      <c r="B170" s="48" t="s">
        <v>58</v>
      </c>
      <c r="C170" s="32" t="s">
        <v>56</v>
      </c>
      <c r="D170" s="48" t="s">
        <v>222</v>
      </c>
      <c r="E170" s="32"/>
      <c r="F170" s="117"/>
      <c r="G170" s="31"/>
      <c r="H170" s="33"/>
      <c r="I170" s="33">
        <v>341.1</v>
      </c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0"/>
    </row>
    <row r="171" spans="1:25" x14ac:dyDescent="0.25">
      <c r="A171" s="49">
        <v>45016</v>
      </c>
      <c r="B171" s="48" t="s">
        <v>58</v>
      </c>
      <c r="C171" s="32" t="s">
        <v>221</v>
      </c>
      <c r="D171" s="48" t="s">
        <v>222</v>
      </c>
      <c r="E171" s="32"/>
      <c r="F171" s="117"/>
      <c r="G171" s="31"/>
      <c r="H171" s="33"/>
      <c r="I171" s="33">
        <v>58.12</v>
      </c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0"/>
    </row>
    <row r="172" spans="1:25" ht="13.5" customHeight="1" x14ac:dyDescent="0.25">
      <c r="A172" s="49">
        <v>45016</v>
      </c>
      <c r="B172" s="48" t="s">
        <v>58</v>
      </c>
      <c r="C172" s="32" t="s">
        <v>35</v>
      </c>
      <c r="D172" s="48" t="s">
        <v>222</v>
      </c>
      <c r="F172" s="117"/>
      <c r="I172" s="30"/>
      <c r="J172" s="30">
        <v>99.8</v>
      </c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</row>
    <row r="173" spans="1:25" ht="13.5" customHeight="1" x14ac:dyDescent="0.25">
      <c r="A173" s="49">
        <v>45016</v>
      </c>
      <c r="B173" s="123" t="s">
        <v>228</v>
      </c>
      <c r="C173" s="32" t="s">
        <v>229</v>
      </c>
      <c r="D173" s="53"/>
      <c r="F173" s="117"/>
      <c r="I173" s="30"/>
      <c r="J173" s="30"/>
      <c r="K173" s="30">
        <v>9.6</v>
      </c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</row>
    <row r="174" spans="1:25" ht="13.5" customHeight="1" x14ac:dyDescent="0.25">
      <c r="D174" s="53"/>
      <c r="F174" s="117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</row>
    <row r="175" spans="1:25" x14ac:dyDescent="0.25">
      <c r="F175" s="117"/>
    </row>
    <row r="176" spans="1:25" x14ac:dyDescent="0.25">
      <c r="F176" s="117"/>
    </row>
    <row r="177" spans="1:25" s="124" customFormat="1" ht="13.5" customHeight="1" x14ac:dyDescent="0.25">
      <c r="A177" s="121" t="s">
        <v>19</v>
      </c>
      <c r="B177" s="127"/>
      <c r="D177" s="126"/>
      <c r="E177" s="122">
        <f t="shared" ref="E177:W177" si="17">SUM(E157:E176)</f>
        <v>753.7</v>
      </c>
      <c r="F177" s="122">
        <f t="shared" si="17"/>
        <v>0</v>
      </c>
      <c r="G177" s="122">
        <f t="shared" si="17"/>
        <v>0</v>
      </c>
      <c r="H177" s="122">
        <f t="shared" si="17"/>
        <v>131.26</v>
      </c>
      <c r="I177" s="122">
        <f t="shared" si="17"/>
        <v>766.24000000000012</v>
      </c>
      <c r="J177" s="122">
        <f t="shared" si="17"/>
        <v>191.39999999999998</v>
      </c>
      <c r="K177" s="122">
        <f t="shared" si="17"/>
        <v>83.039999999999992</v>
      </c>
      <c r="L177" s="122">
        <f t="shared" si="17"/>
        <v>0</v>
      </c>
      <c r="M177" s="122">
        <f t="shared" si="17"/>
        <v>70</v>
      </c>
      <c r="N177" s="122">
        <f t="shared" si="17"/>
        <v>0</v>
      </c>
      <c r="O177" s="122">
        <f t="shared" si="17"/>
        <v>0</v>
      </c>
      <c r="P177" s="122">
        <f t="shared" si="17"/>
        <v>0</v>
      </c>
      <c r="Q177" s="122">
        <f t="shared" si="17"/>
        <v>0</v>
      </c>
      <c r="R177" s="122">
        <f t="shared" si="17"/>
        <v>0</v>
      </c>
      <c r="S177" s="122">
        <f t="shared" si="17"/>
        <v>0</v>
      </c>
      <c r="T177" s="122">
        <f t="shared" si="17"/>
        <v>0</v>
      </c>
      <c r="U177" s="122">
        <f t="shared" si="17"/>
        <v>0</v>
      </c>
      <c r="V177" s="122">
        <f t="shared" si="17"/>
        <v>0</v>
      </c>
      <c r="W177" s="122">
        <f t="shared" si="17"/>
        <v>0</v>
      </c>
      <c r="X177" s="122">
        <f>SUM(E177:W177)</f>
        <v>1995.6400000000003</v>
      </c>
      <c r="Y177" s="125"/>
    </row>
    <row r="178" spans="1:25" ht="13.5" customHeight="1" x14ac:dyDescent="0.25">
      <c r="A178" s="32"/>
      <c r="D178" s="53"/>
      <c r="F178" s="117"/>
      <c r="H178" s="42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42"/>
      <c r="V178" s="42"/>
      <c r="W178" s="42"/>
      <c r="X178" s="36"/>
    </row>
    <row r="179" spans="1:25" x14ac:dyDescent="0.25">
      <c r="A179" s="62" t="s">
        <v>9</v>
      </c>
      <c r="B179" s="50"/>
      <c r="C179" s="38"/>
      <c r="D179" s="55"/>
      <c r="E179" s="39">
        <f t="shared" ref="E179:X179" si="18">SUM(E177+E156)</f>
        <v>13878.140000000001</v>
      </c>
      <c r="F179" s="39">
        <f t="shared" si="18"/>
        <v>2188.1099999999997</v>
      </c>
      <c r="G179" s="39">
        <f t="shared" si="18"/>
        <v>1570.89</v>
      </c>
      <c r="H179" s="39">
        <f t="shared" si="18"/>
        <v>2028.86</v>
      </c>
      <c r="I179" s="39">
        <f t="shared" si="18"/>
        <v>5594.1299999999992</v>
      </c>
      <c r="J179" s="39">
        <f t="shared" si="18"/>
        <v>1398.1999999999998</v>
      </c>
      <c r="K179" s="39">
        <f t="shared" si="18"/>
        <v>1306.0899999999999</v>
      </c>
      <c r="L179" s="39">
        <f t="shared" si="18"/>
        <v>0</v>
      </c>
      <c r="M179" s="39">
        <f t="shared" si="18"/>
        <v>4084.9</v>
      </c>
      <c r="N179" s="39">
        <f t="shared" si="18"/>
        <v>0</v>
      </c>
      <c r="O179" s="39">
        <f t="shared" si="18"/>
        <v>95.13</v>
      </c>
      <c r="P179" s="39">
        <f t="shared" si="18"/>
        <v>0</v>
      </c>
      <c r="Q179" s="39">
        <f t="shared" si="18"/>
        <v>0</v>
      </c>
      <c r="R179" s="39">
        <f t="shared" si="18"/>
        <v>990.34</v>
      </c>
      <c r="S179" s="39">
        <f t="shared" si="18"/>
        <v>0</v>
      </c>
      <c r="T179" s="39">
        <f t="shared" si="18"/>
        <v>0</v>
      </c>
      <c r="U179" s="39">
        <f t="shared" si="18"/>
        <v>0</v>
      </c>
      <c r="V179" s="39">
        <f t="shared" si="18"/>
        <v>0</v>
      </c>
      <c r="W179" s="39">
        <f t="shared" si="18"/>
        <v>0</v>
      </c>
      <c r="X179" s="39">
        <f t="shared" si="18"/>
        <v>33134.79</v>
      </c>
    </row>
    <row r="180" spans="1:25" x14ac:dyDescent="0.25">
      <c r="A180" s="32"/>
      <c r="D180" s="57"/>
    </row>
    <row r="181" spans="1:25" x14ac:dyDescent="0.25">
      <c r="D181" s="53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6"/>
    </row>
    <row r="182" spans="1:25" x14ac:dyDescent="0.25">
      <c r="A182" s="62"/>
      <c r="B182" s="50"/>
      <c r="C182" s="38"/>
      <c r="D182" s="55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76"/>
    </row>
    <row r="183" spans="1:25" s="38" customFormat="1" x14ac:dyDescent="0.25">
      <c r="A183" s="62"/>
      <c r="B183" s="50"/>
      <c r="D183" s="54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76"/>
      <c r="Y183" s="64"/>
    </row>
    <row r="184" spans="1:25" s="38" customFormat="1" x14ac:dyDescent="0.25">
      <c r="A184" s="62"/>
      <c r="B184" s="50"/>
      <c r="D184" s="54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76"/>
      <c r="Y184" s="64"/>
    </row>
    <row r="185" spans="1:25" s="38" customFormat="1" x14ac:dyDescent="0.25">
      <c r="A185" s="62"/>
      <c r="B185" s="50"/>
      <c r="D185" s="54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76"/>
      <c r="Y185" s="64"/>
    </row>
    <row r="186" spans="1:25" s="38" customFormat="1" x14ac:dyDescent="0.25">
      <c r="A186" s="62"/>
      <c r="B186" s="50"/>
      <c r="D186" s="54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76"/>
      <c r="Y186" s="64"/>
    </row>
    <row r="187" spans="1:25" x14ac:dyDescent="0.25">
      <c r="A187" s="62"/>
      <c r="D187" s="53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6"/>
    </row>
    <row r="188" spans="1:25" x14ac:dyDescent="0.25">
      <c r="C188" s="33"/>
      <c r="D188" s="53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</row>
    <row r="189" spans="1:25" x14ac:dyDescent="0.25">
      <c r="D189" s="53"/>
    </row>
    <row r="190" spans="1:25" x14ac:dyDescent="0.25">
      <c r="B190" s="32"/>
      <c r="D190" s="51"/>
      <c r="E190" s="32"/>
      <c r="F190" s="32"/>
      <c r="G190" s="32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</row>
    <row r="191" spans="1:25" x14ac:dyDescent="0.25">
      <c r="A191" s="119"/>
      <c r="B191" s="32"/>
      <c r="D191" s="51"/>
      <c r="E191" s="32"/>
      <c r="F191" s="32"/>
      <c r="G191" s="32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</row>
    <row r="192" spans="1:25" s="33" customFormat="1" x14ac:dyDescent="0.25">
      <c r="A192" s="119"/>
      <c r="B192" s="51"/>
      <c r="D192" s="58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47"/>
    </row>
    <row r="193" spans="1:25" s="33" customFormat="1" x14ac:dyDescent="0.25">
      <c r="A193" s="49"/>
      <c r="B193" s="51"/>
      <c r="D193" s="58"/>
      <c r="E193" s="36"/>
      <c r="F193" s="36"/>
      <c r="G193" s="36"/>
      <c r="H193" s="36"/>
      <c r="Y193" s="47"/>
    </row>
    <row r="194" spans="1:25" s="33" customFormat="1" x14ac:dyDescent="0.25">
      <c r="A194" s="49"/>
      <c r="B194" s="51"/>
      <c r="D194" s="53"/>
      <c r="E194" s="36"/>
      <c r="F194" s="36"/>
      <c r="G194" s="36"/>
      <c r="Y194" s="47"/>
    </row>
    <row r="195" spans="1:25" s="33" customFormat="1" x14ac:dyDescent="0.25">
      <c r="A195" s="49"/>
      <c r="B195" s="51"/>
      <c r="D195" s="48"/>
      <c r="E195" s="36"/>
      <c r="F195" s="36"/>
      <c r="G195" s="36"/>
      <c r="H195" s="36"/>
      <c r="Y195" s="47"/>
    </row>
    <row r="196" spans="1:25" s="40" customFormat="1" x14ac:dyDescent="0.25">
      <c r="A196" s="49"/>
      <c r="B196" s="50"/>
      <c r="C196" s="38"/>
      <c r="D196" s="54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76"/>
      <c r="Y196" s="64"/>
    </row>
    <row r="197" spans="1:25" x14ac:dyDescent="0.25">
      <c r="A197" s="62"/>
    </row>
    <row r="198" spans="1:25" s="38" customFormat="1" x14ac:dyDescent="0.25">
      <c r="A198" s="49"/>
      <c r="B198" s="50"/>
      <c r="D198" s="54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76"/>
      <c r="Y198" s="64"/>
    </row>
    <row r="199" spans="1:25" x14ac:dyDescent="0.25">
      <c r="A199" s="62"/>
    </row>
    <row r="200" spans="1:25" x14ac:dyDescent="0.25">
      <c r="D200" s="53"/>
    </row>
    <row r="201" spans="1:25" x14ac:dyDescent="0.25">
      <c r="D201" s="53"/>
    </row>
    <row r="202" spans="1:25" x14ac:dyDescent="0.25">
      <c r="D202" s="53"/>
    </row>
    <row r="203" spans="1:25" x14ac:dyDescent="0.25">
      <c r="D203" s="53"/>
    </row>
    <row r="204" spans="1:25" s="38" customFormat="1" ht="12.75" customHeight="1" x14ac:dyDescent="0.25">
      <c r="A204" s="49"/>
      <c r="B204" s="50"/>
      <c r="D204" s="55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76"/>
      <c r="Y204" s="64"/>
    </row>
    <row r="205" spans="1:25" x14ac:dyDescent="0.25">
      <c r="A205" s="62"/>
    </row>
    <row r="206" spans="1:25" x14ac:dyDescent="0.25">
      <c r="D206" s="53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6"/>
    </row>
    <row r="207" spans="1:25" s="33" customFormat="1" x14ac:dyDescent="0.25">
      <c r="A207" s="49"/>
      <c r="B207" s="51"/>
      <c r="C207" s="32"/>
      <c r="D207" s="53"/>
      <c r="E207" s="30"/>
      <c r="F207" s="30"/>
      <c r="G207" s="30"/>
      <c r="H207" s="30"/>
      <c r="I207" s="31"/>
      <c r="J207" s="31"/>
      <c r="K207" s="31"/>
      <c r="L207" s="31"/>
      <c r="M207" s="31"/>
      <c r="N207" s="31"/>
      <c r="O207" s="31"/>
      <c r="P207" s="31"/>
      <c r="Q207" s="31"/>
      <c r="R207" s="32"/>
      <c r="S207" s="31"/>
      <c r="T207" s="31"/>
      <c r="U207" s="31"/>
      <c r="V207" s="31"/>
      <c r="W207" s="31"/>
      <c r="Y207" s="47"/>
    </row>
    <row r="208" spans="1:25" x14ac:dyDescent="0.25">
      <c r="D208" s="53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6"/>
    </row>
    <row r="209" spans="1:25" x14ac:dyDescent="0.25">
      <c r="D209" s="53"/>
    </row>
    <row r="211" spans="1:25" s="38" customFormat="1" x14ac:dyDescent="0.25">
      <c r="A211" s="49"/>
      <c r="B211" s="50"/>
      <c r="D211" s="54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76"/>
      <c r="Y211" s="64"/>
    </row>
    <row r="212" spans="1:25" x14ac:dyDescent="0.25">
      <c r="A212" s="62"/>
    </row>
    <row r="213" spans="1:25" s="38" customFormat="1" x14ac:dyDescent="0.25">
      <c r="A213" s="49"/>
      <c r="B213" s="50"/>
      <c r="D213" s="54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76"/>
      <c r="Y213" s="64"/>
    </row>
    <row r="214" spans="1:25" x14ac:dyDescent="0.25">
      <c r="A214" s="62"/>
    </row>
    <row r="216" spans="1:25" s="38" customFormat="1" x14ac:dyDescent="0.25">
      <c r="A216" s="49"/>
      <c r="B216" s="50"/>
      <c r="D216" s="54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76"/>
      <c r="Y216" s="64"/>
    </row>
    <row r="217" spans="1:25" s="33" customFormat="1" x14ac:dyDescent="0.25">
      <c r="A217" s="62"/>
      <c r="B217" s="51"/>
      <c r="C217" s="32"/>
      <c r="D217" s="51"/>
      <c r="E217" s="32"/>
      <c r="F217" s="32"/>
      <c r="G217" s="32"/>
      <c r="H217" s="35"/>
      <c r="I217" s="31"/>
      <c r="J217" s="31"/>
      <c r="K217" s="31"/>
      <c r="L217" s="31"/>
      <c r="M217" s="31"/>
      <c r="N217" s="31"/>
      <c r="O217" s="31"/>
      <c r="P217" s="31"/>
      <c r="Q217" s="31"/>
      <c r="R217" s="32"/>
      <c r="S217" s="31"/>
      <c r="T217" s="31"/>
      <c r="U217" s="31"/>
      <c r="V217" s="31"/>
      <c r="W217" s="31"/>
      <c r="Y217" s="47"/>
    </row>
    <row r="218" spans="1:25" s="40" customFormat="1" x14ac:dyDescent="0.25">
      <c r="A218" s="49"/>
      <c r="B218" s="50"/>
      <c r="C218" s="38"/>
      <c r="D218" s="54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76"/>
      <c r="Y218" s="64"/>
    </row>
    <row r="219" spans="1:25" s="33" customFormat="1" x14ac:dyDescent="0.25">
      <c r="A219" s="62"/>
      <c r="B219" s="51"/>
      <c r="C219" s="32"/>
      <c r="D219" s="48"/>
      <c r="E219" s="30"/>
      <c r="F219" s="30"/>
      <c r="G219" s="30"/>
      <c r="H219" s="30"/>
      <c r="I219" s="31"/>
      <c r="J219" s="31"/>
      <c r="K219" s="31"/>
      <c r="L219" s="31"/>
      <c r="M219" s="31"/>
      <c r="N219" s="31"/>
      <c r="O219" s="31"/>
      <c r="P219" s="31"/>
      <c r="Q219" s="31"/>
      <c r="R219" s="32"/>
      <c r="S219" s="31"/>
      <c r="T219" s="31"/>
      <c r="U219" s="31"/>
      <c r="V219" s="31"/>
      <c r="W219" s="31"/>
      <c r="Y219" s="47"/>
    </row>
    <row r="220" spans="1:25" s="33" customFormat="1" x14ac:dyDescent="0.25">
      <c r="A220" s="49"/>
      <c r="B220" s="51"/>
      <c r="C220" s="32"/>
      <c r="D220" s="48"/>
      <c r="E220" s="30"/>
      <c r="F220" s="30"/>
      <c r="G220" s="30"/>
      <c r="H220" s="30"/>
      <c r="I220" s="31"/>
      <c r="J220" s="31"/>
      <c r="K220" s="31"/>
      <c r="L220" s="31"/>
      <c r="M220" s="31"/>
      <c r="N220" s="31"/>
      <c r="O220" s="31"/>
      <c r="P220" s="31"/>
      <c r="Q220" s="31"/>
      <c r="R220" s="32"/>
      <c r="S220" s="31"/>
      <c r="T220" s="31"/>
      <c r="U220" s="31"/>
      <c r="V220" s="31"/>
      <c r="W220" s="31"/>
      <c r="Y220" s="47"/>
    </row>
    <row r="221" spans="1:25" s="33" customFormat="1" x14ac:dyDescent="0.25">
      <c r="A221" s="49"/>
      <c r="B221" s="51"/>
      <c r="C221" s="32"/>
      <c r="D221" s="48"/>
      <c r="E221" s="30"/>
      <c r="F221" s="30"/>
      <c r="G221" s="30"/>
      <c r="H221" s="30"/>
      <c r="I221" s="31"/>
      <c r="J221" s="31"/>
      <c r="K221" s="31"/>
      <c r="L221" s="31"/>
      <c r="M221" s="31"/>
      <c r="N221" s="31"/>
      <c r="O221" s="31"/>
      <c r="P221" s="31"/>
      <c r="Q221" s="31"/>
      <c r="R221" s="32"/>
      <c r="S221" s="31"/>
      <c r="T221" s="31"/>
      <c r="U221" s="31"/>
      <c r="V221" s="31"/>
      <c r="W221" s="31"/>
      <c r="Y221" s="47"/>
    </row>
    <row r="222" spans="1:25" s="34" customFormat="1" ht="12" x14ac:dyDescent="0.25">
      <c r="A222" s="49"/>
      <c r="B222" s="52"/>
      <c r="D222" s="59"/>
      <c r="E222" s="43"/>
      <c r="F222" s="43"/>
      <c r="G222" s="43"/>
      <c r="H222" s="43"/>
      <c r="I222" s="44"/>
      <c r="J222" s="44"/>
      <c r="K222" s="44"/>
      <c r="L222" s="44"/>
      <c r="M222" s="44"/>
      <c r="N222" s="44"/>
      <c r="O222" s="44"/>
      <c r="P222" s="44"/>
      <c r="Q222" s="44"/>
      <c r="R222" s="45"/>
      <c r="S222" s="44"/>
      <c r="T222" s="44"/>
      <c r="U222" s="44"/>
      <c r="V222" s="44"/>
      <c r="W222" s="44"/>
      <c r="Y222" s="47"/>
    </row>
    <row r="223" spans="1:25" ht="12" x14ac:dyDescent="0.25">
      <c r="A223" s="63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</row>
    <row r="224" spans="1:25" s="45" customFormat="1" ht="12" x14ac:dyDescent="0.25">
      <c r="A224" s="63"/>
      <c r="B224" s="52"/>
      <c r="C224" s="34"/>
      <c r="D224" s="60"/>
      <c r="E224" s="43"/>
      <c r="F224" s="43"/>
      <c r="G224" s="43"/>
      <c r="H224" s="43"/>
      <c r="I224" s="44"/>
      <c r="J224" s="44"/>
      <c r="K224" s="44"/>
      <c r="L224" s="4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47"/>
    </row>
    <row r="225" spans="1:25" ht="12" x14ac:dyDescent="0.25">
      <c r="A225" s="63"/>
      <c r="I225" s="33"/>
      <c r="J225" s="33"/>
      <c r="K225" s="33"/>
      <c r="L225" s="33"/>
    </row>
    <row r="226" spans="1:25" s="33" customFormat="1" x14ac:dyDescent="0.25">
      <c r="A226" s="49"/>
      <c r="B226" s="51"/>
      <c r="C226" s="32"/>
      <c r="D226" s="48"/>
      <c r="E226" s="30"/>
      <c r="F226" s="30"/>
      <c r="G226" s="30"/>
      <c r="H226" s="30"/>
      <c r="I226" s="31"/>
      <c r="J226" s="31"/>
      <c r="K226" s="31"/>
      <c r="L226" s="31"/>
      <c r="M226" s="31"/>
      <c r="N226" s="31"/>
      <c r="O226" s="31"/>
      <c r="P226" s="31"/>
      <c r="Q226" s="31"/>
      <c r="R226" s="32"/>
      <c r="S226" s="31"/>
      <c r="T226" s="31"/>
      <c r="U226" s="31"/>
      <c r="V226" s="31"/>
      <c r="W226" s="31"/>
      <c r="Y226" s="47"/>
    </row>
    <row r="230" spans="1:25" ht="12" x14ac:dyDescent="0.25">
      <c r="B230" s="52"/>
      <c r="C230" s="34"/>
      <c r="D230" s="60"/>
      <c r="E230" s="43"/>
      <c r="F230" s="43"/>
      <c r="G230" s="43"/>
      <c r="H230" s="43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</row>
    <row r="231" spans="1:25" ht="12" x14ac:dyDescent="0.25">
      <c r="X231" s="34"/>
    </row>
    <row r="232" spans="1:25" s="45" customFormat="1" ht="12" x14ac:dyDescent="0.25">
      <c r="A232" s="63"/>
      <c r="B232" s="52"/>
      <c r="C232" s="34"/>
      <c r="D232" s="60"/>
      <c r="E232" s="43"/>
      <c r="F232" s="43"/>
      <c r="G232" s="43"/>
      <c r="H232" s="43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47"/>
    </row>
    <row r="233" spans="1:25" s="45" customFormat="1" ht="12" x14ac:dyDescent="0.25">
      <c r="A233" s="63"/>
      <c r="B233" s="52"/>
      <c r="C233" s="34"/>
      <c r="D233" s="60"/>
      <c r="E233" s="43"/>
      <c r="F233" s="43"/>
      <c r="G233" s="43"/>
      <c r="H233" s="43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47"/>
    </row>
    <row r="234" spans="1:25" ht="12" x14ac:dyDescent="0.25">
      <c r="A234" s="63"/>
      <c r="E234" s="35"/>
      <c r="F234" s="35"/>
      <c r="G234" s="35"/>
      <c r="H234" s="35"/>
      <c r="I234" s="32"/>
      <c r="J234" s="32"/>
      <c r="K234" s="32"/>
      <c r="L234" s="32"/>
      <c r="M234" s="32"/>
      <c r="N234" s="32"/>
      <c r="O234" s="32"/>
      <c r="P234" s="32"/>
      <c r="Q234" s="32"/>
      <c r="S234" s="32"/>
      <c r="T234" s="32"/>
      <c r="U234" s="32"/>
      <c r="V234" s="32"/>
      <c r="W234" s="32"/>
      <c r="Y234" s="46"/>
    </row>
    <row r="235" spans="1:25" x14ac:dyDescent="0.25">
      <c r="I235" s="32"/>
      <c r="J235" s="32"/>
      <c r="K235" s="32"/>
      <c r="L235" s="32"/>
      <c r="M235" s="32"/>
      <c r="N235" s="32"/>
      <c r="O235" s="32"/>
      <c r="P235" s="32"/>
      <c r="Q235" s="32"/>
      <c r="S235" s="32"/>
      <c r="T235" s="32"/>
      <c r="U235" s="32"/>
      <c r="V235" s="32"/>
      <c r="W235" s="32"/>
      <c r="Y235" s="46"/>
    </row>
    <row r="236" spans="1:25" x14ac:dyDescent="0.25">
      <c r="M236" s="32"/>
      <c r="N236" s="32"/>
      <c r="O236" s="32"/>
      <c r="P236" s="32"/>
      <c r="Q236" s="32"/>
      <c r="S236" s="32"/>
      <c r="T236" s="32"/>
      <c r="U236" s="32"/>
      <c r="V236" s="32"/>
      <c r="W236" s="32"/>
      <c r="Y236" s="46"/>
    </row>
    <row r="237" spans="1:25" x14ac:dyDescent="0.25">
      <c r="E237" s="35"/>
      <c r="F237" s="35"/>
      <c r="G237" s="35"/>
      <c r="H237" s="35"/>
      <c r="I237" s="32"/>
      <c r="J237" s="32"/>
      <c r="K237" s="32"/>
      <c r="L237" s="32"/>
      <c r="M237" s="32"/>
      <c r="N237" s="32"/>
      <c r="O237" s="32"/>
      <c r="P237" s="32"/>
      <c r="Q237" s="32"/>
      <c r="S237" s="32"/>
      <c r="T237" s="32"/>
      <c r="U237" s="32"/>
      <c r="V237" s="32"/>
      <c r="W237" s="32"/>
      <c r="Y237" s="46"/>
    </row>
    <row r="238" spans="1:25" x14ac:dyDescent="0.25">
      <c r="E238" s="35"/>
      <c r="F238" s="35"/>
      <c r="G238" s="35"/>
      <c r="H238" s="35"/>
      <c r="I238" s="32"/>
      <c r="J238" s="32"/>
      <c r="K238" s="32"/>
      <c r="L238" s="32"/>
      <c r="M238" s="32"/>
      <c r="N238" s="32"/>
      <c r="O238" s="32"/>
      <c r="P238" s="32"/>
      <c r="Q238" s="32"/>
      <c r="S238" s="32"/>
      <c r="T238" s="32"/>
      <c r="U238" s="32"/>
      <c r="V238" s="32"/>
      <c r="W238" s="32"/>
      <c r="Y238" s="46"/>
    </row>
    <row r="239" spans="1:25" x14ac:dyDescent="0.25">
      <c r="E239" s="35"/>
      <c r="F239" s="35"/>
      <c r="G239" s="35"/>
      <c r="H239" s="35"/>
      <c r="I239" s="32"/>
      <c r="J239" s="32"/>
      <c r="K239" s="32"/>
      <c r="L239" s="32"/>
      <c r="M239" s="32"/>
      <c r="N239" s="32"/>
      <c r="O239" s="32"/>
      <c r="P239" s="32"/>
      <c r="Q239" s="32"/>
      <c r="S239" s="32"/>
      <c r="T239" s="32"/>
      <c r="U239" s="32"/>
      <c r="V239" s="32"/>
      <c r="W239" s="32"/>
      <c r="Y239" s="46"/>
    </row>
    <row r="240" spans="1:25" s="45" customFormat="1" ht="12" x14ac:dyDescent="0.25">
      <c r="A240" s="49"/>
      <c r="B240" s="52"/>
      <c r="C240" s="34"/>
      <c r="D240" s="60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34"/>
      <c r="Y240" s="47"/>
    </row>
    <row r="241" spans="1:25" ht="12" x14ac:dyDescent="0.25">
      <c r="A241" s="63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</row>
    <row r="242" spans="1:25" ht="12" x14ac:dyDescent="0.25">
      <c r="A242" s="63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</row>
    <row r="243" spans="1:25" s="34" customFormat="1" ht="12" x14ac:dyDescent="0.25">
      <c r="A243" s="63"/>
      <c r="B243" s="52"/>
      <c r="D243" s="60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7"/>
    </row>
    <row r="244" spans="1:25" ht="12" x14ac:dyDescent="0.25">
      <c r="A244" s="6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</row>
    <row r="245" spans="1:25" s="33" customFormat="1" x14ac:dyDescent="0.25">
      <c r="A245" s="49"/>
      <c r="B245" s="51"/>
      <c r="C245" s="32"/>
      <c r="D245" s="48"/>
      <c r="E245" s="30"/>
      <c r="F245" s="30"/>
      <c r="G245" s="30"/>
      <c r="H245" s="30"/>
      <c r="I245" s="31"/>
      <c r="J245" s="31"/>
      <c r="K245" s="31"/>
      <c r="L245" s="31"/>
      <c r="M245" s="31"/>
      <c r="N245" s="31"/>
      <c r="O245" s="31"/>
      <c r="P245" s="31"/>
      <c r="Q245" s="31"/>
      <c r="R245" s="32"/>
      <c r="S245" s="31"/>
      <c r="T245" s="31"/>
      <c r="U245" s="31"/>
      <c r="V245" s="31"/>
      <c r="W245" s="31"/>
      <c r="Y245" s="47"/>
    </row>
    <row r="250" spans="1:25" ht="19.5" customHeight="1" x14ac:dyDescent="0.25">
      <c r="B250" s="52"/>
      <c r="C250" s="34"/>
      <c r="D250" s="60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</row>
    <row r="251" spans="1:25" ht="12" x14ac:dyDescent="0.25"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</row>
    <row r="252" spans="1:25" s="34" customFormat="1" ht="12" x14ac:dyDescent="0.25">
      <c r="A252" s="63"/>
      <c r="B252" s="52"/>
      <c r="D252" s="60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7"/>
    </row>
    <row r="253" spans="1:25" ht="12" x14ac:dyDescent="0.25">
      <c r="A253" s="6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</row>
    <row r="254" spans="1:25" s="33" customFormat="1" x14ac:dyDescent="0.25">
      <c r="A254" s="49"/>
      <c r="B254" s="51"/>
      <c r="C254" s="32"/>
      <c r="D254" s="48"/>
      <c r="E254" s="30"/>
      <c r="F254" s="30"/>
      <c r="G254" s="30"/>
      <c r="H254" s="30"/>
      <c r="I254" s="31"/>
      <c r="J254" s="31"/>
      <c r="K254" s="31"/>
      <c r="L254" s="31"/>
      <c r="M254" s="31"/>
      <c r="N254" s="31"/>
      <c r="O254" s="31"/>
      <c r="P254" s="31"/>
      <c r="Q254" s="31"/>
      <c r="R254" s="32"/>
      <c r="S254" s="31"/>
      <c r="T254" s="31"/>
      <c r="U254" s="31"/>
      <c r="V254" s="31"/>
      <c r="W254" s="31"/>
      <c r="Y254" s="47"/>
    </row>
    <row r="263" spans="1:25" ht="12" x14ac:dyDescent="0.25">
      <c r="B263" s="52"/>
      <c r="C263" s="34"/>
      <c r="D263" s="60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</row>
    <row r="264" spans="1:25" ht="12" x14ac:dyDescent="0.25"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</row>
    <row r="265" spans="1:25" s="34" customFormat="1" ht="12" x14ac:dyDescent="0.25">
      <c r="A265" s="63"/>
      <c r="B265" s="52"/>
      <c r="D265" s="60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7"/>
    </row>
    <row r="266" spans="1:25" ht="12" x14ac:dyDescent="0.25">
      <c r="A266" s="63"/>
      <c r="C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</row>
    <row r="267" spans="1:25" s="33" customFormat="1" x14ac:dyDescent="0.25">
      <c r="A267" s="49"/>
      <c r="B267" s="51"/>
      <c r="D267" s="48"/>
      <c r="E267" s="30"/>
      <c r="F267" s="30"/>
      <c r="G267" s="30"/>
      <c r="H267" s="30"/>
      <c r="I267" s="31"/>
      <c r="J267" s="31"/>
      <c r="K267" s="31"/>
      <c r="L267" s="31"/>
      <c r="M267" s="31"/>
      <c r="N267" s="31"/>
      <c r="O267" s="31"/>
      <c r="P267" s="31"/>
      <c r="Q267" s="31"/>
      <c r="R267" s="32"/>
      <c r="S267" s="31"/>
      <c r="T267" s="31"/>
      <c r="U267" s="31"/>
      <c r="V267" s="31"/>
      <c r="W267" s="31"/>
      <c r="Y267" s="47"/>
    </row>
    <row r="268" spans="1:25" x14ac:dyDescent="0.25">
      <c r="C268" s="33"/>
    </row>
    <row r="343" spans="18:18" x14ac:dyDescent="0.25">
      <c r="R343" s="31"/>
    </row>
  </sheetData>
  <printOptions horizontalCentered="1" verticalCentered="1" headings="1" gridLines="1"/>
  <pageMargins left="0.39370078740157483" right="0.39370078740157483" top="0.59055118110236227" bottom="0.59055118110236227" header="0.19685039370078741" footer="0.51181102362204722"/>
  <pageSetup paperSize="9" scale="60" orientation="landscape" horizontalDpi="300" verticalDpi="300" r:id="rId1"/>
  <headerFooter alignWithMargins="0">
    <oddHeader>&amp;CAppleton Roebuck and Acaster Selby Parish Council
 Payments 2014/15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topLeftCell="A40" zoomScaleNormal="100" workbookViewId="0">
      <selection activeCell="A47" sqref="A47:XFD54"/>
    </sheetView>
  </sheetViews>
  <sheetFormatPr defaultRowHeight="13.2" x14ac:dyDescent="0.25"/>
  <cols>
    <col min="1" max="1" width="12" bestFit="1" customWidth="1"/>
    <col min="7" max="7" width="10.33203125" bestFit="1" customWidth="1"/>
    <col min="8" max="8" width="10.6640625" bestFit="1" customWidth="1"/>
  </cols>
  <sheetData>
    <row r="1" spans="1:8" x14ac:dyDescent="0.25">
      <c r="A1" s="86" t="s">
        <v>102</v>
      </c>
    </row>
    <row r="2" spans="1:8" x14ac:dyDescent="0.25">
      <c r="A2" s="86" t="s">
        <v>103</v>
      </c>
    </row>
    <row r="3" spans="1:8" x14ac:dyDescent="0.25">
      <c r="A3" t="s">
        <v>65</v>
      </c>
    </row>
    <row r="4" spans="1:8" x14ac:dyDescent="0.25">
      <c r="A4" s="140" t="s">
        <v>129</v>
      </c>
    </row>
    <row r="6" spans="1:8" x14ac:dyDescent="0.25">
      <c r="A6" s="86" t="s">
        <v>130</v>
      </c>
      <c r="G6" t="s">
        <v>21</v>
      </c>
      <c r="H6" t="s">
        <v>21</v>
      </c>
    </row>
    <row r="7" spans="1:8" x14ac:dyDescent="0.25">
      <c r="A7" t="s">
        <v>22</v>
      </c>
      <c r="G7" s="132">
        <v>38705.83</v>
      </c>
    </row>
    <row r="8" spans="1:8" x14ac:dyDescent="0.25">
      <c r="A8" t="s">
        <v>23</v>
      </c>
      <c r="G8" s="134">
        <v>19714.259999999998</v>
      </c>
    </row>
    <row r="9" spans="1:8" x14ac:dyDescent="0.25">
      <c r="H9" s="132">
        <f>SUM(G7:G8)</f>
        <v>58420.09</v>
      </c>
    </row>
    <row r="11" spans="1:8" x14ac:dyDescent="0.25">
      <c r="A11" t="s">
        <v>27</v>
      </c>
      <c r="G11" t="s">
        <v>26</v>
      </c>
    </row>
    <row r="13" spans="1:8" x14ac:dyDescent="0.25">
      <c r="A13" s="86" t="s">
        <v>131</v>
      </c>
    </row>
    <row r="14" spans="1:8" x14ac:dyDescent="0.25">
      <c r="A14" s="86">
        <v>22271</v>
      </c>
      <c r="G14">
        <v>-315.36</v>
      </c>
    </row>
    <row r="15" spans="1:8" x14ac:dyDescent="0.25">
      <c r="A15" s="86">
        <v>22272</v>
      </c>
      <c r="G15">
        <v>-78.8</v>
      </c>
    </row>
    <row r="16" spans="1:8" x14ac:dyDescent="0.25">
      <c r="A16" s="86">
        <v>22273</v>
      </c>
      <c r="G16" s="132">
        <v>-328</v>
      </c>
    </row>
    <row r="17" spans="1:8" x14ac:dyDescent="0.25">
      <c r="A17" s="86">
        <v>22274</v>
      </c>
      <c r="G17" s="132">
        <v>-292.75</v>
      </c>
    </row>
    <row r="18" spans="1:8" x14ac:dyDescent="0.25">
      <c r="A18" s="86">
        <v>22275</v>
      </c>
      <c r="G18" s="132">
        <v>-75</v>
      </c>
    </row>
    <row r="19" spans="1:8" x14ac:dyDescent="0.25">
      <c r="A19" s="86">
        <v>22276</v>
      </c>
      <c r="G19" s="132">
        <v>-600</v>
      </c>
    </row>
    <row r="20" spans="1:8" x14ac:dyDescent="0.25">
      <c r="A20" s="142">
        <v>22278</v>
      </c>
      <c r="G20" s="132">
        <v>-600</v>
      </c>
    </row>
    <row r="21" spans="1:8" x14ac:dyDescent="0.25">
      <c r="A21" s="86">
        <v>22282</v>
      </c>
      <c r="G21" s="132">
        <v>-990.34</v>
      </c>
    </row>
    <row r="22" spans="1:8" x14ac:dyDescent="0.25">
      <c r="A22" s="86"/>
      <c r="G22" s="132"/>
    </row>
    <row r="23" spans="1:8" x14ac:dyDescent="0.25">
      <c r="A23" s="86"/>
      <c r="F23" s="86" t="s">
        <v>2</v>
      </c>
      <c r="G23" s="132"/>
      <c r="H23" s="132">
        <f>SUM(G14:G22)</f>
        <v>-3280.25</v>
      </c>
    </row>
    <row r="24" spans="1:8" x14ac:dyDescent="0.25">
      <c r="A24" s="86"/>
      <c r="G24" s="132"/>
    </row>
    <row r="25" spans="1:8" x14ac:dyDescent="0.25">
      <c r="A25" s="86" t="s">
        <v>133</v>
      </c>
    </row>
    <row r="26" spans="1:8" x14ac:dyDescent="0.25">
      <c r="A26" s="133" t="s">
        <v>101</v>
      </c>
      <c r="G26" s="132">
        <v>75</v>
      </c>
    </row>
    <row r="27" spans="1:8" x14ac:dyDescent="0.25">
      <c r="A27" s="133" t="s">
        <v>132</v>
      </c>
      <c r="G27" s="132">
        <v>1960</v>
      </c>
    </row>
    <row r="28" spans="1:8" x14ac:dyDescent="0.25">
      <c r="A28" s="133"/>
      <c r="G28" s="132"/>
    </row>
    <row r="29" spans="1:8" x14ac:dyDescent="0.25">
      <c r="A29" s="133"/>
      <c r="G29" s="132"/>
    </row>
    <row r="30" spans="1:8" x14ac:dyDescent="0.25">
      <c r="A30" s="133"/>
      <c r="F30" s="86" t="s">
        <v>2</v>
      </c>
      <c r="G30" s="132"/>
      <c r="H30" s="132">
        <f>SUM(G26:G29)</f>
        <v>2035</v>
      </c>
    </row>
    <row r="31" spans="1:8" x14ac:dyDescent="0.25">
      <c r="A31" s="133"/>
      <c r="F31" s="86"/>
      <c r="G31" s="132"/>
      <c r="H31" s="132"/>
    </row>
    <row r="32" spans="1:8" x14ac:dyDescent="0.25">
      <c r="A32" s="133"/>
      <c r="F32" s="86"/>
      <c r="G32" s="132"/>
      <c r="H32" s="132"/>
    </row>
    <row r="33" spans="1:10" x14ac:dyDescent="0.25">
      <c r="H33" s="132"/>
    </row>
    <row r="34" spans="1:10" x14ac:dyDescent="0.25">
      <c r="A34" s="86" t="s">
        <v>134</v>
      </c>
      <c r="H34" s="134">
        <f>SUM(H9:H33)</f>
        <v>57174.84</v>
      </c>
    </row>
    <row r="36" spans="1:10" ht="14.4" x14ac:dyDescent="0.3">
      <c r="A36" s="84" t="s">
        <v>68</v>
      </c>
    </row>
    <row r="37" spans="1:10" x14ac:dyDescent="0.25">
      <c r="A37" s="138" t="s">
        <v>69</v>
      </c>
    </row>
    <row r="38" spans="1:10" ht="14.4" x14ac:dyDescent="0.3">
      <c r="A38" s="84" t="s">
        <v>28</v>
      </c>
    </row>
    <row r="40" spans="1:10" x14ac:dyDescent="0.25">
      <c r="A40" s="86" t="s">
        <v>104</v>
      </c>
      <c r="H40" s="141">
        <v>39588.6</v>
      </c>
    </row>
    <row r="41" spans="1:10" x14ac:dyDescent="0.25">
      <c r="A41" s="86" t="s">
        <v>88</v>
      </c>
      <c r="H41" s="141">
        <v>23093.67</v>
      </c>
    </row>
    <row r="42" spans="1:10" x14ac:dyDescent="0.25">
      <c r="A42" s="86" t="s">
        <v>89</v>
      </c>
      <c r="H42" s="135">
        <v>-5507.43</v>
      </c>
    </row>
    <row r="43" spans="1:10" x14ac:dyDescent="0.25">
      <c r="H43" s="83"/>
    </row>
    <row r="44" spans="1:10" x14ac:dyDescent="0.25">
      <c r="A44" t="s">
        <v>29</v>
      </c>
    </row>
    <row r="45" spans="1:10" x14ac:dyDescent="0.25">
      <c r="A45" t="s">
        <v>95</v>
      </c>
      <c r="H45" s="139">
        <f>SUM(H40:H42)</f>
        <v>57174.84</v>
      </c>
      <c r="J45" s="85"/>
    </row>
    <row r="47" spans="1:10" x14ac:dyDescent="0.25">
      <c r="A47" t="s">
        <v>81</v>
      </c>
    </row>
    <row r="48" spans="1:10" x14ac:dyDescent="0.25">
      <c r="A48" t="s">
        <v>82</v>
      </c>
      <c r="G48" s="141">
        <v>5000</v>
      </c>
      <c r="H48" s="141"/>
    </row>
    <row r="49" spans="1:8" x14ac:dyDescent="0.25">
      <c r="A49" s="86" t="s">
        <v>90</v>
      </c>
      <c r="G49" s="141">
        <v>10000</v>
      </c>
      <c r="H49" s="144"/>
    </row>
    <row r="50" spans="1:8" x14ac:dyDescent="0.25">
      <c r="A50" s="86" t="s">
        <v>136</v>
      </c>
      <c r="G50" s="141">
        <v>1500</v>
      </c>
      <c r="H50" s="144"/>
    </row>
    <row r="51" spans="1:8" x14ac:dyDescent="0.25">
      <c r="A51" s="86" t="s">
        <v>137</v>
      </c>
      <c r="G51" s="141">
        <v>11264.9</v>
      </c>
      <c r="H51" s="144"/>
    </row>
    <row r="52" spans="1:8" x14ac:dyDescent="0.25">
      <c r="A52" s="86"/>
      <c r="G52" s="141"/>
      <c r="H52" s="144">
        <f>SUM(G48:G51)</f>
        <v>27764.9</v>
      </c>
    </row>
    <row r="53" spans="1:8" x14ac:dyDescent="0.25">
      <c r="A53" s="86"/>
      <c r="G53" s="141"/>
      <c r="H53" s="144"/>
    </row>
    <row r="54" spans="1:8" x14ac:dyDescent="0.25">
      <c r="A54" s="86" t="s">
        <v>83</v>
      </c>
      <c r="H54" s="141">
        <f>SUM(H45-H52)</f>
        <v>29409.939999999995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topLeftCell="A31" zoomScaleNormal="100" workbookViewId="0">
      <selection activeCell="J53" sqref="J53"/>
    </sheetView>
  </sheetViews>
  <sheetFormatPr defaultRowHeight="13.2" x14ac:dyDescent="0.25"/>
  <cols>
    <col min="1" max="1" width="17.44140625" bestFit="1" customWidth="1"/>
    <col min="7" max="7" width="10.33203125" bestFit="1" customWidth="1"/>
    <col min="8" max="8" width="10.44140625" bestFit="1" customWidth="1"/>
  </cols>
  <sheetData>
    <row r="1" spans="1:12" x14ac:dyDescent="0.25">
      <c r="A1" s="86" t="s">
        <v>98</v>
      </c>
    </row>
    <row r="2" spans="1:12" x14ac:dyDescent="0.25">
      <c r="A2" s="86" t="s">
        <v>154</v>
      </c>
    </row>
    <row r="3" spans="1:12" x14ac:dyDescent="0.25">
      <c r="A3" t="s">
        <v>65</v>
      </c>
    </row>
    <row r="4" spans="1:12" x14ac:dyDescent="0.25">
      <c r="A4" s="140" t="s">
        <v>155</v>
      </c>
    </row>
    <row r="6" spans="1:12" x14ac:dyDescent="0.25">
      <c r="A6" s="86" t="s">
        <v>156</v>
      </c>
      <c r="G6" s="86" t="s">
        <v>21</v>
      </c>
      <c r="H6" t="s">
        <v>21</v>
      </c>
    </row>
    <row r="7" spans="1:12" x14ac:dyDescent="0.25">
      <c r="A7" t="s">
        <v>22</v>
      </c>
      <c r="G7" s="141">
        <v>34957.54</v>
      </c>
    </row>
    <row r="8" spans="1:12" x14ac:dyDescent="0.25">
      <c r="A8" t="s">
        <v>23</v>
      </c>
      <c r="G8" s="139">
        <v>19719.22</v>
      </c>
    </row>
    <row r="9" spans="1:12" x14ac:dyDescent="0.25">
      <c r="H9" s="141">
        <f>SUM(G7:G8)</f>
        <v>54676.76</v>
      </c>
    </row>
    <row r="11" spans="1:12" x14ac:dyDescent="0.25">
      <c r="A11" t="s">
        <v>27</v>
      </c>
      <c r="G11" t="s">
        <v>26</v>
      </c>
    </row>
    <row r="13" spans="1:12" x14ac:dyDescent="0.25">
      <c r="A13" s="86" t="s">
        <v>157</v>
      </c>
    </row>
    <row r="14" spans="1:12" x14ac:dyDescent="0.25">
      <c r="A14" s="86">
        <v>22296</v>
      </c>
      <c r="G14" s="141">
        <v>-561.6</v>
      </c>
      <c r="K14" s="31"/>
      <c r="L14" s="31"/>
    </row>
    <row r="15" spans="1:12" x14ac:dyDescent="0.25">
      <c r="A15" s="86">
        <v>22300</v>
      </c>
      <c r="G15" s="141">
        <v>-11.49</v>
      </c>
      <c r="K15" s="31"/>
      <c r="L15" s="31"/>
    </row>
    <row r="16" spans="1:12" x14ac:dyDescent="0.25">
      <c r="A16" s="86">
        <v>22290</v>
      </c>
      <c r="G16" s="141">
        <v>-315.36</v>
      </c>
      <c r="K16" s="30"/>
      <c r="L16" s="30"/>
    </row>
    <row r="17" spans="1:8" x14ac:dyDescent="0.25">
      <c r="A17" s="86">
        <v>22291</v>
      </c>
      <c r="G17" s="141">
        <v>-95.29</v>
      </c>
    </row>
    <row r="18" spans="1:8" x14ac:dyDescent="0.25">
      <c r="A18" s="86">
        <v>22292</v>
      </c>
      <c r="G18" s="141">
        <v>-102.4</v>
      </c>
    </row>
    <row r="19" spans="1:8" x14ac:dyDescent="0.25">
      <c r="A19" s="86"/>
      <c r="G19" s="141"/>
    </row>
    <row r="20" spans="1:8" x14ac:dyDescent="0.25">
      <c r="A20" s="86"/>
      <c r="G20" s="132"/>
    </row>
    <row r="21" spans="1:8" x14ac:dyDescent="0.25">
      <c r="A21" s="86"/>
      <c r="G21" s="132"/>
    </row>
    <row r="22" spans="1:8" x14ac:dyDescent="0.25">
      <c r="A22" s="86"/>
      <c r="G22" s="132"/>
    </row>
    <row r="23" spans="1:8" x14ac:dyDescent="0.25">
      <c r="A23" s="86"/>
      <c r="G23" s="132"/>
    </row>
    <row r="24" spans="1:8" x14ac:dyDescent="0.25">
      <c r="A24" s="86"/>
      <c r="F24" s="86" t="s">
        <v>2</v>
      </c>
      <c r="G24" s="132"/>
      <c r="H24" s="143">
        <f>SUM(G14:G23)</f>
        <v>-1086.1400000000001</v>
      </c>
    </row>
    <row r="25" spans="1:8" x14ac:dyDescent="0.25">
      <c r="A25" s="86"/>
      <c r="G25" s="132"/>
    </row>
    <row r="26" spans="1:8" x14ac:dyDescent="0.25">
      <c r="A26" s="86" t="s">
        <v>158</v>
      </c>
    </row>
    <row r="27" spans="1:8" x14ac:dyDescent="0.25">
      <c r="A27" s="86"/>
      <c r="G27" s="132"/>
    </row>
    <row r="28" spans="1:8" x14ac:dyDescent="0.25">
      <c r="A28" s="136" t="s">
        <v>161</v>
      </c>
      <c r="G28" s="141">
        <v>1320</v>
      </c>
    </row>
    <row r="29" spans="1:8" x14ac:dyDescent="0.25">
      <c r="A29" s="136"/>
      <c r="G29" s="141"/>
    </row>
    <row r="30" spans="1:8" x14ac:dyDescent="0.25">
      <c r="A30" s="136"/>
      <c r="G30" s="141"/>
    </row>
    <row r="31" spans="1:8" x14ac:dyDescent="0.25">
      <c r="A31" s="136"/>
      <c r="G31" s="141"/>
    </row>
    <row r="32" spans="1:8" x14ac:dyDescent="0.25">
      <c r="A32" s="136"/>
      <c r="G32" s="132"/>
    </row>
    <row r="33" spans="1:12" x14ac:dyDescent="0.25">
      <c r="F33" s="86" t="s">
        <v>2</v>
      </c>
      <c r="G33" s="132"/>
      <c r="H33" s="141">
        <f>SUM(G27:G32)</f>
        <v>1320</v>
      </c>
      <c r="J33" s="146"/>
    </row>
    <row r="34" spans="1:12" x14ac:dyDescent="0.25">
      <c r="A34" s="136"/>
      <c r="F34" s="86"/>
      <c r="G34" s="132"/>
      <c r="H34" s="132"/>
    </row>
    <row r="35" spans="1:12" x14ac:dyDescent="0.25">
      <c r="F35" s="86"/>
      <c r="G35" s="132"/>
      <c r="H35" s="132"/>
    </row>
    <row r="36" spans="1:12" x14ac:dyDescent="0.25">
      <c r="A36" s="86" t="s">
        <v>159</v>
      </c>
      <c r="H36" s="139">
        <f>SUM(H9:H35)</f>
        <v>54910.62</v>
      </c>
    </row>
    <row r="38" spans="1:12" ht="14.4" x14ac:dyDescent="0.3">
      <c r="A38" s="84" t="s">
        <v>68</v>
      </c>
      <c r="J38" s="141"/>
    </row>
    <row r="39" spans="1:12" x14ac:dyDescent="0.25">
      <c r="A39" s="138" t="s">
        <v>69</v>
      </c>
    </row>
    <row r="40" spans="1:12" ht="14.4" x14ac:dyDescent="0.3">
      <c r="A40" s="84" t="s">
        <v>28</v>
      </c>
    </row>
    <row r="42" spans="1:12" x14ac:dyDescent="0.25">
      <c r="A42" s="86" t="s">
        <v>104</v>
      </c>
      <c r="H42" s="141">
        <v>39588.6</v>
      </c>
      <c r="L42" s="141"/>
    </row>
    <row r="43" spans="1:12" x14ac:dyDescent="0.25">
      <c r="A43" s="86" t="s">
        <v>88</v>
      </c>
      <c r="H43" s="141">
        <v>32462.77</v>
      </c>
    </row>
    <row r="44" spans="1:12" x14ac:dyDescent="0.25">
      <c r="A44" s="86" t="s">
        <v>89</v>
      </c>
      <c r="H44" s="143">
        <v>-17140.75</v>
      </c>
    </row>
    <row r="45" spans="1:12" x14ac:dyDescent="0.25">
      <c r="H45" s="83"/>
    </row>
    <row r="46" spans="1:12" x14ac:dyDescent="0.25">
      <c r="A46" t="s">
        <v>29</v>
      </c>
    </row>
    <row r="47" spans="1:12" x14ac:dyDescent="0.25">
      <c r="A47" s="86" t="s">
        <v>160</v>
      </c>
      <c r="H47" s="139">
        <f>SUM(H42:H44)</f>
        <v>54910.619999999995</v>
      </c>
      <c r="J47" s="85"/>
    </row>
    <row r="49" spans="1:8" x14ac:dyDescent="0.25">
      <c r="A49" t="s">
        <v>81</v>
      </c>
    </row>
    <row r="50" spans="1:8" x14ac:dyDescent="0.25">
      <c r="A50" t="s">
        <v>82</v>
      </c>
      <c r="G50" s="141">
        <v>5000</v>
      </c>
      <c r="H50" s="141"/>
    </row>
    <row r="51" spans="1:8" x14ac:dyDescent="0.25">
      <c r="A51" s="86" t="s">
        <v>90</v>
      </c>
      <c r="G51" s="141">
        <v>10000</v>
      </c>
      <c r="H51" s="144"/>
    </row>
    <row r="52" spans="1:8" x14ac:dyDescent="0.25">
      <c r="A52" s="86" t="s">
        <v>136</v>
      </c>
      <c r="G52" s="141">
        <v>1500</v>
      </c>
      <c r="H52" s="144"/>
    </row>
    <row r="53" spans="1:8" x14ac:dyDescent="0.25">
      <c r="A53" s="86" t="s">
        <v>137</v>
      </c>
      <c r="G53" s="141">
        <v>11264.9</v>
      </c>
      <c r="H53" s="144"/>
    </row>
    <row r="54" spans="1:8" x14ac:dyDescent="0.25">
      <c r="A54" s="86"/>
      <c r="G54" s="141"/>
      <c r="H54" s="144">
        <f>SUM(G50:G53)</f>
        <v>27764.9</v>
      </c>
    </row>
    <row r="55" spans="1:8" x14ac:dyDescent="0.25">
      <c r="A55" s="86"/>
      <c r="G55" s="141"/>
      <c r="H55" s="144"/>
    </row>
    <row r="56" spans="1:8" x14ac:dyDescent="0.25">
      <c r="A56" s="86" t="s">
        <v>83</v>
      </c>
      <c r="H56" s="141">
        <f>SUM(H47-H54)</f>
        <v>27145.719999999994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L53"/>
  <sheetViews>
    <sheetView topLeftCell="A7" zoomScaleNormal="100" workbookViewId="0">
      <selection activeCell="I20" sqref="I20"/>
    </sheetView>
  </sheetViews>
  <sheetFormatPr defaultRowHeight="13.2" x14ac:dyDescent="0.25"/>
  <cols>
    <col min="1" max="1" width="17.44140625" bestFit="1" customWidth="1"/>
    <col min="7" max="8" width="10.33203125" bestFit="1" customWidth="1"/>
  </cols>
  <sheetData>
    <row r="1" spans="1:10" x14ac:dyDescent="0.25">
      <c r="A1" s="86" t="s">
        <v>102</v>
      </c>
    </row>
    <row r="2" spans="1:10" x14ac:dyDescent="0.25">
      <c r="A2" s="86" t="s">
        <v>166</v>
      </c>
    </row>
    <row r="3" spans="1:10" x14ac:dyDescent="0.25">
      <c r="A3" t="s">
        <v>167</v>
      </c>
    </row>
    <row r="4" spans="1:10" x14ac:dyDescent="0.25">
      <c r="A4" s="88">
        <v>44926</v>
      </c>
    </row>
    <row r="6" spans="1:10" x14ac:dyDescent="0.25">
      <c r="A6" s="86" t="s">
        <v>165</v>
      </c>
      <c r="G6" s="86" t="s">
        <v>21</v>
      </c>
      <c r="H6" t="s">
        <v>21</v>
      </c>
      <c r="J6" s="137"/>
    </row>
    <row r="7" spans="1:10" x14ac:dyDescent="0.25">
      <c r="A7" t="s">
        <v>22</v>
      </c>
      <c r="G7">
        <v>29105.95</v>
      </c>
    </row>
    <row r="8" spans="1:10" x14ac:dyDescent="0.25">
      <c r="A8" t="s">
        <v>23</v>
      </c>
      <c r="G8" s="87">
        <v>19727.27</v>
      </c>
    </row>
    <row r="9" spans="1:10" x14ac:dyDescent="0.25">
      <c r="H9">
        <f>SUM(G7:G8)</f>
        <v>48833.22</v>
      </c>
    </row>
    <row r="11" spans="1:10" x14ac:dyDescent="0.25">
      <c r="A11" t="s">
        <v>27</v>
      </c>
      <c r="G11" t="s">
        <v>26</v>
      </c>
    </row>
    <row r="13" spans="1:10" x14ac:dyDescent="0.25">
      <c r="A13" s="86" t="s">
        <v>168</v>
      </c>
    </row>
    <row r="14" spans="1:10" x14ac:dyDescent="0.25">
      <c r="A14" s="142"/>
      <c r="G14" s="132"/>
    </row>
    <row r="15" spans="1:10" x14ac:dyDescent="0.25">
      <c r="A15" s="86">
        <v>22319</v>
      </c>
      <c r="G15" s="132">
        <v>-224.6</v>
      </c>
    </row>
    <row r="16" spans="1:10" x14ac:dyDescent="0.25">
      <c r="A16" s="86">
        <v>22320</v>
      </c>
      <c r="G16" s="132">
        <v>-502.56</v>
      </c>
    </row>
    <row r="17" spans="1:8" x14ac:dyDescent="0.25">
      <c r="A17" s="86">
        <v>22321</v>
      </c>
      <c r="G17" s="132">
        <v>-396.3</v>
      </c>
    </row>
    <row r="18" spans="1:8" x14ac:dyDescent="0.25">
      <c r="A18" s="142"/>
      <c r="G18" s="132"/>
    </row>
    <row r="19" spans="1:8" x14ac:dyDescent="0.25">
      <c r="A19" s="142"/>
      <c r="G19" s="132"/>
    </row>
    <row r="20" spans="1:8" x14ac:dyDescent="0.25">
      <c r="A20" s="142"/>
      <c r="G20" s="132"/>
    </row>
    <row r="21" spans="1:8" x14ac:dyDescent="0.25">
      <c r="A21" s="142"/>
      <c r="G21" s="132"/>
    </row>
    <row r="22" spans="1:8" x14ac:dyDescent="0.25">
      <c r="A22" s="142"/>
      <c r="G22" s="132"/>
    </row>
    <row r="23" spans="1:8" x14ac:dyDescent="0.25">
      <c r="A23" s="86"/>
      <c r="F23" s="86" t="s">
        <v>2</v>
      </c>
      <c r="G23" s="132"/>
      <c r="H23" s="135">
        <f>SUM(G14:G22)</f>
        <v>-1123.46</v>
      </c>
    </row>
    <row r="24" spans="1:8" x14ac:dyDescent="0.25">
      <c r="A24" s="86" t="s">
        <v>169</v>
      </c>
      <c r="G24" s="132"/>
    </row>
    <row r="25" spans="1:8" x14ac:dyDescent="0.25">
      <c r="A25" s="86"/>
    </row>
    <row r="26" spans="1:8" x14ac:dyDescent="0.25">
      <c r="A26" s="86">
        <v>124</v>
      </c>
      <c r="G26" s="132">
        <v>1960</v>
      </c>
    </row>
    <row r="27" spans="1:8" x14ac:dyDescent="0.25">
      <c r="F27" s="86"/>
      <c r="G27" s="132"/>
      <c r="H27" s="132"/>
    </row>
    <row r="28" spans="1:8" x14ac:dyDescent="0.25">
      <c r="F28" s="86"/>
      <c r="G28" s="132"/>
      <c r="H28" s="132"/>
    </row>
    <row r="29" spans="1:8" x14ac:dyDescent="0.25">
      <c r="A29" s="145"/>
      <c r="F29" s="86"/>
      <c r="G29" s="132"/>
      <c r="H29" s="132"/>
    </row>
    <row r="30" spans="1:8" x14ac:dyDescent="0.25">
      <c r="F30" s="86"/>
      <c r="G30" s="132"/>
      <c r="H30" s="132"/>
    </row>
    <row r="31" spans="1:8" x14ac:dyDescent="0.25">
      <c r="F31" s="86" t="s">
        <v>2</v>
      </c>
      <c r="G31" s="132"/>
      <c r="H31" s="132">
        <f>SUM(G26:G29)</f>
        <v>1960</v>
      </c>
    </row>
    <row r="32" spans="1:8" x14ac:dyDescent="0.25">
      <c r="F32" s="86"/>
      <c r="G32" s="132"/>
      <c r="H32" s="132"/>
    </row>
    <row r="33" spans="1:12" x14ac:dyDescent="0.25">
      <c r="A33" s="86" t="s">
        <v>186</v>
      </c>
      <c r="H33" s="139">
        <f>SUM(H9:H31)</f>
        <v>49669.760000000002</v>
      </c>
    </row>
    <row r="35" spans="1:12" ht="14.4" x14ac:dyDescent="0.3">
      <c r="A35" s="84" t="s">
        <v>68</v>
      </c>
    </row>
    <row r="36" spans="1:12" x14ac:dyDescent="0.25">
      <c r="A36" s="138" t="s">
        <v>69</v>
      </c>
    </row>
    <row r="37" spans="1:12" ht="14.4" x14ac:dyDescent="0.3">
      <c r="A37" s="84" t="s">
        <v>28</v>
      </c>
      <c r="L37" s="143"/>
    </row>
    <row r="39" spans="1:12" x14ac:dyDescent="0.25">
      <c r="A39" s="86" t="s">
        <v>104</v>
      </c>
      <c r="H39" s="141">
        <v>39588.6</v>
      </c>
    </row>
    <row r="40" spans="1:12" x14ac:dyDescent="0.25">
      <c r="A40" s="86" t="s">
        <v>88</v>
      </c>
      <c r="H40" s="141">
        <v>37375.82</v>
      </c>
    </row>
    <row r="41" spans="1:12" x14ac:dyDescent="0.25">
      <c r="A41" s="86" t="s">
        <v>89</v>
      </c>
      <c r="H41" s="143">
        <v>-27294.66</v>
      </c>
    </row>
    <row r="42" spans="1:12" x14ac:dyDescent="0.25">
      <c r="H42" s="139"/>
    </row>
    <row r="43" spans="1:12" x14ac:dyDescent="0.25">
      <c r="A43" t="s">
        <v>29</v>
      </c>
      <c r="H43" s="141"/>
    </row>
    <row r="44" spans="1:12" x14ac:dyDescent="0.25">
      <c r="A44" s="86" t="s">
        <v>188</v>
      </c>
      <c r="H44" s="139">
        <f>SUM(H39:H41)</f>
        <v>49669.759999999995</v>
      </c>
      <c r="J44" s="85"/>
    </row>
    <row r="46" spans="1:12" x14ac:dyDescent="0.25">
      <c r="A46" t="s">
        <v>81</v>
      </c>
    </row>
    <row r="47" spans="1:12" x14ac:dyDescent="0.25">
      <c r="A47" t="s">
        <v>82</v>
      </c>
      <c r="G47" s="141">
        <v>5000</v>
      </c>
      <c r="H47" s="141"/>
    </row>
    <row r="48" spans="1:12" x14ac:dyDescent="0.25">
      <c r="A48" s="86" t="s">
        <v>90</v>
      </c>
      <c r="G48" s="141">
        <v>10000</v>
      </c>
      <c r="H48" s="144"/>
    </row>
    <row r="49" spans="1:8" x14ac:dyDescent="0.25">
      <c r="A49" s="86" t="s">
        <v>136</v>
      </c>
      <c r="G49" s="141">
        <v>1500</v>
      </c>
      <c r="H49" s="144"/>
    </row>
    <row r="50" spans="1:8" x14ac:dyDescent="0.25">
      <c r="A50" s="86" t="s">
        <v>137</v>
      </c>
      <c r="G50" s="141">
        <v>11264.9</v>
      </c>
      <c r="H50" s="144"/>
    </row>
    <row r="51" spans="1:8" x14ac:dyDescent="0.25">
      <c r="A51" s="86"/>
      <c r="G51" s="141"/>
      <c r="H51" s="144">
        <f>SUM(G47:G50)</f>
        <v>27764.9</v>
      </c>
    </row>
    <row r="52" spans="1:8" x14ac:dyDescent="0.25">
      <c r="A52" s="86"/>
      <c r="G52" s="141"/>
      <c r="H52" s="144"/>
    </row>
    <row r="53" spans="1:8" x14ac:dyDescent="0.25">
      <c r="A53" s="86" t="s">
        <v>83</v>
      </c>
      <c r="H53" s="141">
        <f>SUM(H44-H51)</f>
        <v>21904.859999999993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tabSelected="1" zoomScaleNormal="100" workbookViewId="0">
      <selection activeCell="D10" sqref="D10"/>
    </sheetView>
  </sheetViews>
  <sheetFormatPr defaultRowHeight="13.2" x14ac:dyDescent="0.25"/>
  <cols>
    <col min="1" max="1" width="17.44140625" bestFit="1" customWidth="1"/>
    <col min="7" max="8" width="10.33203125" bestFit="1" customWidth="1"/>
  </cols>
  <sheetData>
    <row r="1" spans="1:10" x14ac:dyDescent="0.25">
      <c r="A1" s="154" t="s">
        <v>102</v>
      </c>
      <c r="B1" s="155"/>
      <c r="C1" s="155"/>
      <c r="D1" s="155"/>
      <c r="E1" s="155"/>
    </row>
    <row r="2" spans="1:10" x14ac:dyDescent="0.25">
      <c r="A2" s="154" t="s">
        <v>196</v>
      </c>
      <c r="B2" s="155"/>
      <c r="C2" s="155"/>
      <c r="D2" s="155"/>
      <c r="E2" s="155"/>
    </row>
    <row r="3" spans="1:10" x14ac:dyDescent="0.25">
      <c r="A3" t="s">
        <v>167</v>
      </c>
    </row>
    <row r="4" spans="1:10" x14ac:dyDescent="0.25">
      <c r="A4" s="88">
        <v>45016</v>
      </c>
    </row>
    <row r="6" spans="1:10" x14ac:dyDescent="0.25">
      <c r="A6" s="86" t="s">
        <v>191</v>
      </c>
      <c r="G6" s="86" t="s">
        <v>21</v>
      </c>
      <c r="H6" t="s">
        <v>21</v>
      </c>
      <c r="J6" s="137"/>
    </row>
    <row r="7" spans="1:10" x14ac:dyDescent="0.25">
      <c r="A7" t="s">
        <v>22</v>
      </c>
      <c r="G7">
        <v>26267.360000000001</v>
      </c>
    </row>
    <row r="8" spans="1:10" x14ac:dyDescent="0.25">
      <c r="A8" t="s">
        <v>197</v>
      </c>
      <c r="G8" s="87">
        <v>20247.580000000002</v>
      </c>
    </row>
    <row r="9" spans="1:10" x14ac:dyDescent="0.25">
      <c r="H9">
        <f>SUM(G7:G8)</f>
        <v>46514.94</v>
      </c>
    </row>
    <row r="11" spans="1:10" x14ac:dyDescent="0.25">
      <c r="A11" t="s">
        <v>27</v>
      </c>
      <c r="G11" t="s">
        <v>26</v>
      </c>
    </row>
    <row r="13" spans="1:10" x14ac:dyDescent="0.25">
      <c r="A13" s="86" t="s">
        <v>192</v>
      </c>
    </row>
    <row r="14" spans="1:10" x14ac:dyDescent="0.25">
      <c r="A14" s="142"/>
      <c r="G14" s="132"/>
    </row>
    <row r="15" spans="1:10" x14ac:dyDescent="0.25">
      <c r="A15" s="86"/>
      <c r="G15" s="132" t="s">
        <v>26</v>
      </c>
    </row>
    <row r="16" spans="1:10" x14ac:dyDescent="0.25">
      <c r="A16" s="86"/>
      <c r="G16" s="132"/>
    </row>
    <row r="17" spans="1:8" x14ac:dyDescent="0.25">
      <c r="A17" s="86"/>
      <c r="G17" s="132"/>
    </row>
    <row r="18" spans="1:8" x14ac:dyDescent="0.25">
      <c r="A18" s="142"/>
      <c r="G18" s="132"/>
    </row>
    <row r="19" spans="1:8" x14ac:dyDescent="0.25">
      <c r="A19" s="142"/>
      <c r="G19" s="132"/>
    </row>
    <row r="20" spans="1:8" x14ac:dyDescent="0.25">
      <c r="A20" s="142"/>
      <c r="G20" s="132"/>
    </row>
    <row r="21" spans="1:8" x14ac:dyDescent="0.25">
      <c r="A21" s="142"/>
      <c r="G21" s="132"/>
    </row>
    <row r="22" spans="1:8" x14ac:dyDescent="0.25">
      <c r="A22" s="142"/>
      <c r="G22" s="132"/>
    </row>
    <row r="23" spans="1:8" x14ac:dyDescent="0.25">
      <c r="A23" s="86"/>
      <c r="F23" s="86" t="s">
        <v>2</v>
      </c>
      <c r="G23" s="132"/>
      <c r="H23" s="135">
        <f>SUM(G14:G22)</f>
        <v>0</v>
      </c>
    </row>
    <row r="24" spans="1:8" x14ac:dyDescent="0.25">
      <c r="A24" s="86" t="s">
        <v>193</v>
      </c>
      <c r="G24" s="132"/>
    </row>
    <row r="25" spans="1:8" x14ac:dyDescent="0.25">
      <c r="A25" s="86"/>
    </row>
    <row r="26" spans="1:8" x14ac:dyDescent="0.25">
      <c r="A26" s="86"/>
      <c r="G26" s="132" t="s">
        <v>26</v>
      </c>
    </row>
    <row r="27" spans="1:8" x14ac:dyDescent="0.25">
      <c r="F27" s="86"/>
      <c r="G27" s="132"/>
      <c r="H27" s="132"/>
    </row>
    <row r="28" spans="1:8" x14ac:dyDescent="0.25">
      <c r="F28" s="86"/>
      <c r="G28" s="132"/>
      <c r="H28" s="132"/>
    </row>
    <row r="29" spans="1:8" x14ac:dyDescent="0.25">
      <c r="A29" s="145"/>
      <c r="F29" s="86"/>
      <c r="G29" s="132"/>
      <c r="H29" s="132"/>
    </row>
    <row r="30" spans="1:8" x14ac:dyDescent="0.25">
      <c r="F30" s="86"/>
      <c r="G30" s="132"/>
      <c r="H30" s="132"/>
    </row>
    <row r="31" spans="1:8" x14ac:dyDescent="0.25">
      <c r="F31" s="86" t="s">
        <v>2</v>
      </c>
      <c r="G31" s="132"/>
      <c r="H31" s="132">
        <f>SUM(G26:G29)</f>
        <v>0</v>
      </c>
    </row>
    <row r="32" spans="1:8" x14ac:dyDescent="0.25">
      <c r="F32" s="86"/>
      <c r="G32" s="132"/>
      <c r="H32" s="132"/>
    </row>
    <row r="33" spans="1:12" x14ac:dyDescent="0.25">
      <c r="A33" s="86" t="s">
        <v>194</v>
      </c>
      <c r="H33" s="139">
        <f>SUM(H9:H31)</f>
        <v>46514.94</v>
      </c>
    </row>
    <row r="35" spans="1:12" ht="14.4" x14ac:dyDescent="0.3">
      <c r="A35" s="84" t="s">
        <v>68</v>
      </c>
    </row>
    <row r="36" spans="1:12" x14ac:dyDescent="0.25">
      <c r="A36" s="138" t="s">
        <v>69</v>
      </c>
    </row>
    <row r="37" spans="1:12" ht="14.4" x14ac:dyDescent="0.3">
      <c r="A37" s="84" t="s">
        <v>28</v>
      </c>
      <c r="L37" s="143"/>
    </row>
    <row r="39" spans="1:12" x14ac:dyDescent="0.25">
      <c r="A39" s="86" t="s">
        <v>104</v>
      </c>
      <c r="H39" s="141">
        <v>39588.6</v>
      </c>
    </row>
    <row r="40" spans="1:12" x14ac:dyDescent="0.25">
      <c r="A40" s="86" t="s">
        <v>88</v>
      </c>
      <c r="H40" s="141">
        <v>40061.129999999997</v>
      </c>
    </row>
    <row r="41" spans="1:12" x14ac:dyDescent="0.25">
      <c r="A41" s="86" t="s">
        <v>89</v>
      </c>
      <c r="H41" s="143">
        <v>-33134.79</v>
      </c>
    </row>
    <row r="42" spans="1:12" x14ac:dyDescent="0.25">
      <c r="H42" s="139"/>
    </row>
    <row r="43" spans="1:12" x14ac:dyDescent="0.25">
      <c r="A43" t="s">
        <v>29</v>
      </c>
      <c r="H43" s="141"/>
    </row>
    <row r="44" spans="1:12" x14ac:dyDescent="0.25">
      <c r="A44" s="86" t="s">
        <v>195</v>
      </c>
      <c r="H44" s="139">
        <f>SUM(H39:H41)</f>
        <v>46514.939999999995</v>
      </c>
      <c r="J44" s="85"/>
    </row>
    <row r="46" spans="1:12" x14ac:dyDescent="0.25">
      <c r="A46" t="s">
        <v>81</v>
      </c>
    </row>
    <row r="47" spans="1:12" x14ac:dyDescent="0.25">
      <c r="A47" t="s">
        <v>82</v>
      </c>
      <c r="G47" s="141">
        <v>5000</v>
      </c>
      <c r="H47" s="141"/>
    </row>
    <row r="48" spans="1:12" x14ac:dyDescent="0.25">
      <c r="A48" s="86" t="s">
        <v>90</v>
      </c>
      <c r="G48" s="141">
        <v>10000</v>
      </c>
      <c r="H48" s="144"/>
    </row>
    <row r="49" spans="1:8" x14ac:dyDescent="0.25">
      <c r="A49" s="86" t="s">
        <v>136</v>
      </c>
      <c r="G49" s="141">
        <v>1500</v>
      </c>
      <c r="H49" s="144"/>
    </row>
    <row r="50" spans="1:8" x14ac:dyDescent="0.25">
      <c r="A50" s="86" t="s">
        <v>137</v>
      </c>
      <c r="G50" s="141">
        <v>11264.9</v>
      </c>
      <c r="H50" s="144"/>
    </row>
    <row r="51" spans="1:8" x14ac:dyDescent="0.25">
      <c r="A51" s="86"/>
      <c r="G51" s="141"/>
      <c r="H51" s="144">
        <f>SUM(G47:G50)</f>
        <v>27764.9</v>
      </c>
    </row>
    <row r="52" spans="1:8" x14ac:dyDescent="0.25">
      <c r="A52" s="86"/>
      <c r="G52" s="141"/>
      <c r="H52" s="144"/>
    </row>
    <row r="53" spans="1:8" x14ac:dyDescent="0.25">
      <c r="A53" s="86" t="s">
        <v>83</v>
      </c>
      <c r="H53" s="141">
        <f>SUM(H44-H51)</f>
        <v>18750.039999999994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Receipts Sheet 2022-23</vt:lpstr>
      <vt:lpstr>Payments Sheet 2022-23</vt:lpstr>
      <vt:lpstr>BRJUNE</vt:lpstr>
      <vt:lpstr>BRSEP</vt:lpstr>
      <vt:lpstr>BRDEC</vt:lpstr>
      <vt:lpstr>BRMAR</vt:lpstr>
      <vt:lpstr>BRDEC!Print_Area</vt:lpstr>
      <vt:lpstr>'Payments Sheet 2022-23'!Print_Area</vt:lpstr>
      <vt:lpstr>'Receipts Sheet 2022-23'!Print_Area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Scott</dc:creator>
  <cp:lastModifiedBy>Parish Clerk</cp:lastModifiedBy>
  <cp:lastPrinted>2023-04-02T14:16:16Z</cp:lastPrinted>
  <dcterms:created xsi:type="dcterms:W3CDTF">2002-07-05T20:21:03Z</dcterms:created>
  <dcterms:modified xsi:type="dcterms:W3CDTF">2023-04-02T14:16:17Z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1788753636</vt:i4>
  </property>
  <property fmtid="{D5CDD505-2E9C-101B-9397-08002B2CF9AE}" pid="3" name="_NewReviewCycle">
    <vt:lpwstr/>
  </property>
  <property fmtid="{D5CDD505-2E9C-101B-9397-08002B2CF9AE}" pid="4" name="_EmailSubject">
    <vt:lpwstr>Cashbook 2010-11.xls</vt:lpwstr>
  </property>
  <property fmtid="{D5CDD505-2E9C-101B-9397-08002B2CF9AE}" pid="5" name="_AuthorEmail">
    <vt:lpwstr>Jamie.Brambles@defra.gsi.gov.uk</vt:lpwstr>
  </property>
  <property fmtid="{D5CDD505-2E9C-101B-9397-08002B2CF9AE}" pid="6" name="_AuthorEmailDisplayName">
    <vt:lpwstr>Brambles, Jamie  (LCS)</vt:lpwstr>
  </property>
  <property fmtid="{D5CDD505-2E9C-101B-9397-08002B2CF9AE}" pid="7" name="_PreviousAdHocReviewCycleID">
    <vt:i4>-1632887329</vt:i4>
  </property>
  <property fmtid="{D5CDD505-2E9C-101B-9397-08002B2CF9AE}" pid="8" name="_ReviewingToolsShownOnce">
    <vt:lpwstr/>
  </property>
</Properties>
</file>