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390" windowWidth="20520" windowHeight="7800"/>
  </bookViews>
  <sheets>
    <sheet name="Receipts Sheet 2021-22" sheetId="2" r:id="rId1"/>
    <sheet name="Payments Sheet 2021-22" sheetId="20" r:id="rId2"/>
    <sheet name="BRJUNE" sheetId="5" r:id="rId3"/>
    <sheet name="BRSEP" sheetId="8" r:id="rId4"/>
    <sheet name="BRDEC" sheetId="21" r:id="rId5"/>
    <sheet name="BRMAR" sheetId="22" r:id="rId6"/>
  </sheets>
  <definedNames>
    <definedName name="_xlnm.Print_Area" localSheetId="4">BRDEC!$A$1:$I$51</definedName>
    <definedName name="_xlnm.Print_Area" localSheetId="1">'Payments Sheet 2021-22'!$A$39:$O$73</definedName>
    <definedName name="_xlnm.Print_Area" localSheetId="0">'Receipts Sheet 2021-22'!$A$2:$J$94</definedName>
  </definedNames>
  <calcPr calcId="145621"/>
</workbook>
</file>

<file path=xl/calcChain.xml><?xml version="1.0" encoding="utf-8"?>
<calcChain xmlns="http://schemas.openxmlformats.org/spreadsheetml/2006/main">
  <c r="H31" i="21" l="1"/>
  <c r="H52" i="8" l="1"/>
  <c r="V47" i="20" l="1"/>
  <c r="U47" i="20"/>
  <c r="T47" i="20"/>
  <c r="S47" i="20"/>
  <c r="R47" i="20"/>
  <c r="P47" i="20"/>
  <c r="O47" i="20"/>
  <c r="N47" i="20"/>
  <c r="M47" i="20"/>
  <c r="L47" i="20"/>
  <c r="K47" i="20"/>
  <c r="Q47" i="20" l="1"/>
  <c r="J47" i="20"/>
  <c r="I47" i="20"/>
  <c r="H47" i="20"/>
  <c r="G47" i="20"/>
  <c r="F47" i="20"/>
  <c r="E47" i="20"/>
  <c r="D47" i="20"/>
  <c r="H24" i="8" l="1"/>
  <c r="V14" i="20" l="1"/>
  <c r="U14" i="20"/>
  <c r="T14" i="20"/>
  <c r="S14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H35" i="22" l="1"/>
  <c r="H33" i="8" l="1"/>
  <c r="H28" i="5" l="1"/>
  <c r="H49" i="22" l="1"/>
  <c r="H55" i="22" s="1"/>
  <c r="I91" i="2" l="1"/>
  <c r="H91" i="2"/>
  <c r="G91" i="2"/>
  <c r="F91" i="2"/>
  <c r="E91" i="2"/>
  <c r="D91" i="2"/>
  <c r="C91" i="2"/>
  <c r="B91" i="2"/>
  <c r="O160" i="20" l="1"/>
  <c r="H28" i="22" l="1"/>
  <c r="H10" i="22"/>
  <c r="H44" i="21"/>
  <c r="H49" i="21" s="1"/>
  <c r="H23" i="21"/>
  <c r="H33" i="21" s="1"/>
  <c r="H9" i="21"/>
  <c r="H38" i="22" l="1"/>
  <c r="H21" i="5" l="1"/>
  <c r="H9" i="5"/>
  <c r="H35" i="5" l="1"/>
  <c r="E26" i="20"/>
  <c r="F26" i="20"/>
  <c r="G26" i="20"/>
  <c r="H26" i="20"/>
  <c r="I26" i="20"/>
  <c r="J26" i="20"/>
  <c r="K26" i="20"/>
  <c r="L26" i="20"/>
  <c r="M26" i="20"/>
  <c r="N26" i="20"/>
  <c r="O26" i="20"/>
  <c r="P26" i="20"/>
  <c r="Q26" i="20"/>
  <c r="R26" i="20"/>
  <c r="S26" i="20"/>
  <c r="T26" i="20"/>
  <c r="U26" i="20"/>
  <c r="V26" i="20"/>
  <c r="D26" i="20"/>
  <c r="W26" i="20" l="1"/>
  <c r="F28" i="20" l="1"/>
  <c r="I28" i="20"/>
  <c r="J28" i="20"/>
  <c r="K28" i="20"/>
  <c r="L28" i="20"/>
  <c r="M28" i="20"/>
  <c r="N28" i="20"/>
  <c r="O28" i="20"/>
  <c r="P28" i="20"/>
  <c r="Q28" i="20"/>
  <c r="R28" i="20"/>
  <c r="S28" i="20"/>
  <c r="T28" i="20"/>
  <c r="U28" i="20"/>
  <c r="V28" i="20"/>
  <c r="E28" i="20"/>
  <c r="H28" i="20"/>
  <c r="G28" i="20"/>
  <c r="D36" i="20"/>
  <c r="E36" i="20"/>
  <c r="F36" i="20"/>
  <c r="G36" i="20"/>
  <c r="H36" i="20"/>
  <c r="I36" i="20"/>
  <c r="J36" i="20"/>
  <c r="K36" i="20"/>
  <c r="L36" i="20"/>
  <c r="M36" i="20"/>
  <c r="N36" i="20"/>
  <c r="O36" i="20"/>
  <c r="P36" i="20"/>
  <c r="Q36" i="20"/>
  <c r="R36" i="20"/>
  <c r="S36" i="20"/>
  <c r="T36" i="20"/>
  <c r="U36" i="20"/>
  <c r="V36" i="20"/>
  <c r="D57" i="20"/>
  <c r="E57" i="20"/>
  <c r="F57" i="20"/>
  <c r="G57" i="20"/>
  <c r="H57" i="20"/>
  <c r="I57" i="20"/>
  <c r="J57" i="20"/>
  <c r="K57" i="20"/>
  <c r="L57" i="20"/>
  <c r="M57" i="20"/>
  <c r="N57" i="20"/>
  <c r="O57" i="20"/>
  <c r="P57" i="20"/>
  <c r="Q57" i="20"/>
  <c r="R57" i="20"/>
  <c r="S57" i="20"/>
  <c r="T57" i="20"/>
  <c r="U57" i="20"/>
  <c r="V57" i="20"/>
  <c r="D72" i="20"/>
  <c r="E72" i="20"/>
  <c r="F72" i="20"/>
  <c r="G72" i="20"/>
  <c r="H72" i="20"/>
  <c r="I72" i="20"/>
  <c r="J72" i="20"/>
  <c r="K72" i="20"/>
  <c r="L72" i="20"/>
  <c r="M72" i="20"/>
  <c r="N72" i="20"/>
  <c r="O72" i="20"/>
  <c r="P72" i="20"/>
  <c r="Q72" i="20"/>
  <c r="R72" i="20"/>
  <c r="S72" i="20"/>
  <c r="T72" i="20"/>
  <c r="U72" i="20"/>
  <c r="V72" i="20"/>
  <c r="D85" i="20"/>
  <c r="E85" i="20"/>
  <c r="F85" i="20"/>
  <c r="G85" i="20"/>
  <c r="H85" i="20"/>
  <c r="I85" i="20"/>
  <c r="J85" i="20"/>
  <c r="K85" i="20"/>
  <c r="L85" i="20"/>
  <c r="M85" i="20"/>
  <c r="N85" i="20"/>
  <c r="O85" i="20"/>
  <c r="P85" i="20"/>
  <c r="Q85" i="20"/>
  <c r="R85" i="20"/>
  <c r="S85" i="20"/>
  <c r="T85" i="20"/>
  <c r="U85" i="20"/>
  <c r="V85" i="20"/>
  <c r="D99" i="20"/>
  <c r="E99" i="20"/>
  <c r="F99" i="20"/>
  <c r="G99" i="20"/>
  <c r="H99" i="20"/>
  <c r="I99" i="20"/>
  <c r="J99" i="20"/>
  <c r="K99" i="20"/>
  <c r="L99" i="20"/>
  <c r="M99" i="20"/>
  <c r="N99" i="20"/>
  <c r="O99" i="20"/>
  <c r="P99" i="20"/>
  <c r="Q99" i="20"/>
  <c r="R99" i="20"/>
  <c r="S99" i="20"/>
  <c r="T99" i="20"/>
  <c r="U99" i="20"/>
  <c r="V99" i="20"/>
  <c r="D114" i="20"/>
  <c r="E114" i="20"/>
  <c r="F114" i="20"/>
  <c r="G114" i="20"/>
  <c r="H114" i="20"/>
  <c r="I114" i="20"/>
  <c r="J114" i="20"/>
  <c r="K114" i="20"/>
  <c r="L114" i="20"/>
  <c r="M114" i="20"/>
  <c r="N114" i="20"/>
  <c r="O114" i="20"/>
  <c r="P114" i="20"/>
  <c r="Q114" i="20"/>
  <c r="R114" i="20"/>
  <c r="S114" i="20"/>
  <c r="T114" i="20"/>
  <c r="U114" i="20"/>
  <c r="V114" i="20"/>
  <c r="D129" i="20"/>
  <c r="E129" i="20"/>
  <c r="F129" i="20"/>
  <c r="G129" i="20"/>
  <c r="H129" i="20"/>
  <c r="I129" i="20"/>
  <c r="J129" i="20"/>
  <c r="K129" i="20"/>
  <c r="L129" i="20"/>
  <c r="M129" i="20"/>
  <c r="N129" i="20"/>
  <c r="O129" i="20"/>
  <c r="P129" i="20"/>
  <c r="Q129" i="20"/>
  <c r="R129" i="20"/>
  <c r="S129" i="20"/>
  <c r="T129" i="20"/>
  <c r="U129" i="20"/>
  <c r="V129" i="20"/>
  <c r="D143" i="20"/>
  <c r="E143" i="20"/>
  <c r="F143" i="20"/>
  <c r="G143" i="20"/>
  <c r="H143" i="20"/>
  <c r="I143" i="20"/>
  <c r="J143" i="20"/>
  <c r="K143" i="20"/>
  <c r="L143" i="20"/>
  <c r="M143" i="20"/>
  <c r="N143" i="20"/>
  <c r="O143" i="20"/>
  <c r="P143" i="20"/>
  <c r="Q143" i="20"/>
  <c r="R143" i="20"/>
  <c r="S143" i="20"/>
  <c r="T143" i="20"/>
  <c r="U143" i="20"/>
  <c r="V143" i="20"/>
  <c r="D160" i="20"/>
  <c r="E160" i="20"/>
  <c r="F160" i="20"/>
  <c r="G160" i="20"/>
  <c r="H160" i="20"/>
  <c r="I160" i="20"/>
  <c r="J160" i="20"/>
  <c r="K160" i="20"/>
  <c r="L160" i="20"/>
  <c r="M160" i="20"/>
  <c r="N160" i="20"/>
  <c r="P160" i="20"/>
  <c r="Q160" i="20"/>
  <c r="R160" i="20"/>
  <c r="S160" i="20"/>
  <c r="T160" i="20"/>
  <c r="U160" i="20"/>
  <c r="V160" i="20"/>
  <c r="W143" i="20" l="1"/>
  <c r="W160" i="20"/>
  <c r="W129" i="20"/>
  <c r="W114" i="20"/>
  <c r="W99" i="20"/>
  <c r="W85" i="20"/>
  <c r="W72" i="20"/>
  <c r="W57" i="20"/>
  <c r="W47" i="20"/>
  <c r="W36" i="20"/>
  <c r="W14" i="20"/>
  <c r="D28" i="20"/>
  <c r="D38" i="20" s="1"/>
  <c r="D49" i="20" s="1"/>
  <c r="D59" i="20" s="1"/>
  <c r="D74" i="20" s="1"/>
  <c r="D87" i="20" s="1"/>
  <c r="D101" i="20" s="1"/>
  <c r="D116" i="20" s="1"/>
  <c r="D131" i="20" s="1"/>
  <c r="D145" i="20" s="1"/>
  <c r="D162" i="20" s="1"/>
  <c r="S38" i="20"/>
  <c r="S49" i="20" s="1"/>
  <c r="S59" i="20" s="1"/>
  <c r="S74" i="20" s="1"/>
  <c r="S87" i="20" s="1"/>
  <c r="S101" i="20" s="1"/>
  <c r="S116" i="20" s="1"/>
  <c r="S131" i="20" s="1"/>
  <c r="S145" i="20" s="1"/>
  <c r="S162" i="20" s="1"/>
  <c r="O38" i="20"/>
  <c r="O49" i="20" s="1"/>
  <c r="O59" i="20" s="1"/>
  <c r="O74" i="20" s="1"/>
  <c r="O87" i="20" s="1"/>
  <c r="O101" i="20" s="1"/>
  <c r="O116" i="20" s="1"/>
  <c r="O131" i="20" s="1"/>
  <c r="O145" i="20" s="1"/>
  <c r="O162" i="20" s="1"/>
  <c r="U38" i="20"/>
  <c r="U49" i="20" s="1"/>
  <c r="U59" i="20" s="1"/>
  <c r="U74" i="20" s="1"/>
  <c r="U87" i="20" s="1"/>
  <c r="U101" i="20" s="1"/>
  <c r="U116" i="20" s="1"/>
  <c r="U131" i="20" s="1"/>
  <c r="U145" i="20" s="1"/>
  <c r="U162" i="20" s="1"/>
  <c r="Q38" i="20"/>
  <c r="Q49" i="20" s="1"/>
  <c r="Q59" i="20" s="1"/>
  <c r="Q74" i="20" s="1"/>
  <c r="Q87" i="20" s="1"/>
  <c r="Q101" i="20" s="1"/>
  <c r="Q116" i="20" s="1"/>
  <c r="Q131" i="20" s="1"/>
  <c r="Q145" i="20" s="1"/>
  <c r="Q162" i="20" s="1"/>
  <c r="M38" i="20"/>
  <c r="M49" i="20" s="1"/>
  <c r="M59" i="20" s="1"/>
  <c r="M74" i="20" s="1"/>
  <c r="M87" i="20" s="1"/>
  <c r="M101" i="20" s="1"/>
  <c r="M116" i="20" s="1"/>
  <c r="M131" i="20" s="1"/>
  <c r="M145" i="20" s="1"/>
  <c r="M162" i="20" s="1"/>
  <c r="T38" i="20"/>
  <c r="T49" i="20" s="1"/>
  <c r="T59" i="20" s="1"/>
  <c r="T74" i="20" s="1"/>
  <c r="T87" i="20" s="1"/>
  <c r="T101" i="20" s="1"/>
  <c r="T116" i="20" s="1"/>
  <c r="T131" i="20" s="1"/>
  <c r="T145" i="20" s="1"/>
  <c r="T162" i="20" s="1"/>
  <c r="R38" i="20"/>
  <c r="R49" i="20" s="1"/>
  <c r="R59" i="20" s="1"/>
  <c r="R74" i="20" s="1"/>
  <c r="R87" i="20" s="1"/>
  <c r="R101" i="20" s="1"/>
  <c r="R116" i="20" s="1"/>
  <c r="R131" i="20" s="1"/>
  <c r="R145" i="20" s="1"/>
  <c r="R162" i="20" s="1"/>
  <c r="P38" i="20"/>
  <c r="P49" i="20" s="1"/>
  <c r="P59" i="20" s="1"/>
  <c r="P74" i="20" s="1"/>
  <c r="P87" i="20" s="1"/>
  <c r="P101" i="20" s="1"/>
  <c r="P116" i="20" s="1"/>
  <c r="P131" i="20" s="1"/>
  <c r="P145" i="20" s="1"/>
  <c r="P162" i="20" s="1"/>
  <c r="N38" i="20"/>
  <c r="N49" i="20" s="1"/>
  <c r="N59" i="20" s="1"/>
  <c r="N74" i="20" s="1"/>
  <c r="N87" i="20" s="1"/>
  <c r="N101" i="20" s="1"/>
  <c r="N116" i="20" s="1"/>
  <c r="N131" i="20" s="1"/>
  <c r="N145" i="20" s="1"/>
  <c r="N162" i="20" s="1"/>
  <c r="L38" i="20"/>
  <c r="L49" i="20" s="1"/>
  <c r="L59" i="20" s="1"/>
  <c r="L74" i="20" s="1"/>
  <c r="L87" i="20" s="1"/>
  <c r="L101" i="20" s="1"/>
  <c r="L116" i="20" s="1"/>
  <c r="L131" i="20" s="1"/>
  <c r="L145" i="20" s="1"/>
  <c r="L162" i="20" s="1"/>
  <c r="K38" i="20"/>
  <c r="K49" i="20" s="1"/>
  <c r="K59" i="20" s="1"/>
  <c r="K74" i="20" s="1"/>
  <c r="K87" i="20" s="1"/>
  <c r="K101" i="20" s="1"/>
  <c r="K116" i="20" s="1"/>
  <c r="K131" i="20" s="1"/>
  <c r="K145" i="20" s="1"/>
  <c r="K162" i="20" s="1"/>
  <c r="I38" i="20"/>
  <c r="I49" i="20" s="1"/>
  <c r="I59" i="20" s="1"/>
  <c r="I74" i="20" s="1"/>
  <c r="I87" i="20" s="1"/>
  <c r="I101" i="20" s="1"/>
  <c r="I116" i="20" s="1"/>
  <c r="I131" i="20" s="1"/>
  <c r="I145" i="20" s="1"/>
  <c r="I162" i="20" s="1"/>
  <c r="G38" i="20"/>
  <c r="G49" i="20" s="1"/>
  <c r="G59" i="20" s="1"/>
  <c r="G74" i="20" s="1"/>
  <c r="G87" i="20" s="1"/>
  <c r="G101" i="20" s="1"/>
  <c r="G116" i="20" s="1"/>
  <c r="G131" i="20" s="1"/>
  <c r="G145" i="20" s="1"/>
  <c r="G162" i="20" s="1"/>
  <c r="F38" i="20"/>
  <c r="F49" i="20" s="1"/>
  <c r="F59" i="20" s="1"/>
  <c r="F74" i="20" s="1"/>
  <c r="F87" i="20" s="1"/>
  <c r="F101" i="20" s="1"/>
  <c r="F116" i="20" s="1"/>
  <c r="F131" i="20" s="1"/>
  <c r="F145" i="20" s="1"/>
  <c r="F162" i="20" s="1"/>
  <c r="H38" i="20"/>
  <c r="H49" i="20" s="1"/>
  <c r="H59" i="20" s="1"/>
  <c r="H74" i="20" s="1"/>
  <c r="H87" i="20" s="1"/>
  <c r="H101" i="20" s="1"/>
  <c r="H116" i="20" s="1"/>
  <c r="H131" i="20" s="1"/>
  <c r="H145" i="20" s="1"/>
  <c r="H162" i="20" s="1"/>
  <c r="V38" i="20"/>
  <c r="V49" i="20" s="1"/>
  <c r="V59" i="20" s="1"/>
  <c r="V74" i="20" s="1"/>
  <c r="V87" i="20" s="1"/>
  <c r="V101" i="20" s="1"/>
  <c r="V116" i="20" s="1"/>
  <c r="V131" i="20" s="1"/>
  <c r="V145" i="20" s="1"/>
  <c r="V162" i="20" s="1"/>
  <c r="J38" i="20"/>
  <c r="J49" i="20" s="1"/>
  <c r="J59" i="20" s="1"/>
  <c r="J74" i="20" s="1"/>
  <c r="J87" i="20" s="1"/>
  <c r="J101" i="20" s="1"/>
  <c r="J116" i="20" s="1"/>
  <c r="J131" i="20" s="1"/>
  <c r="J145" i="20" s="1"/>
  <c r="J162" i="20" s="1"/>
  <c r="E38" i="20"/>
  <c r="E49" i="20" s="1"/>
  <c r="E59" i="20" s="1"/>
  <c r="E74" i="20" s="1"/>
  <c r="E87" i="20" s="1"/>
  <c r="E101" i="20" s="1"/>
  <c r="E116" i="20" s="1"/>
  <c r="E131" i="20" s="1"/>
  <c r="E145" i="20" s="1"/>
  <c r="E162" i="20" s="1"/>
  <c r="W28" i="20" l="1"/>
  <c r="W38" i="20" s="1"/>
  <c r="W49" i="20" s="1"/>
  <c r="W59" i="20" s="1"/>
  <c r="W74" i="20" s="1"/>
  <c r="W87" i="20" s="1"/>
  <c r="W101" i="20" s="1"/>
  <c r="W116" i="20" s="1"/>
  <c r="W131" i="20" s="1"/>
  <c r="W145" i="20" s="1"/>
  <c r="W162" i="20" s="1"/>
  <c r="C6" i="2" l="1"/>
  <c r="D6" i="2"/>
  <c r="E6" i="2"/>
  <c r="F6" i="2"/>
  <c r="G6" i="2"/>
  <c r="H6" i="2"/>
  <c r="I6" i="2"/>
  <c r="B6" i="2"/>
  <c r="J6" i="2" l="1"/>
  <c r="C25" i="2"/>
  <c r="D25" i="2"/>
  <c r="E25" i="2"/>
  <c r="F25" i="2"/>
  <c r="G25" i="2"/>
  <c r="H25" i="2"/>
  <c r="I25" i="2"/>
  <c r="B25" i="2"/>
  <c r="C49" i="2" l="1"/>
  <c r="D49" i="2"/>
  <c r="E49" i="2"/>
  <c r="F49" i="2"/>
  <c r="G49" i="2"/>
  <c r="H49" i="2"/>
  <c r="I49" i="2"/>
  <c r="B49" i="2"/>
  <c r="C70" i="2" l="1"/>
  <c r="D70" i="2"/>
  <c r="E70" i="2"/>
  <c r="F70" i="2"/>
  <c r="G70" i="2"/>
  <c r="H70" i="2"/>
  <c r="I70" i="2"/>
  <c r="B70" i="2"/>
  <c r="C40" i="2"/>
  <c r="D40" i="2"/>
  <c r="E40" i="2"/>
  <c r="F40" i="2"/>
  <c r="G40" i="2"/>
  <c r="H40" i="2"/>
  <c r="I40" i="2"/>
  <c r="B40" i="2"/>
  <c r="J40" i="2" l="1"/>
  <c r="C83" i="2" l="1"/>
  <c r="D83" i="2"/>
  <c r="E83" i="2"/>
  <c r="F83" i="2"/>
  <c r="G83" i="2"/>
  <c r="H83" i="2"/>
  <c r="I83" i="2"/>
  <c r="B83" i="2"/>
  <c r="C75" i="2"/>
  <c r="D75" i="2"/>
  <c r="E75" i="2"/>
  <c r="F75" i="2"/>
  <c r="G75" i="2"/>
  <c r="H75" i="2"/>
  <c r="I75" i="2"/>
  <c r="B75" i="2"/>
  <c r="C60" i="2"/>
  <c r="D60" i="2"/>
  <c r="E60" i="2"/>
  <c r="F60" i="2"/>
  <c r="G60" i="2"/>
  <c r="H60" i="2"/>
  <c r="I60" i="2"/>
  <c r="C31" i="2"/>
  <c r="D31" i="2"/>
  <c r="E31" i="2"/>
  <c r="F31" i="2"/>
  <c r="G31" i="2"/>
  <c r="H31" i="2"/>
  <c r="I31" i="2"/>
  <c r="C17" i="2"/>
  <c r="D17" i="2"/>
  <c r="E17" i="2"/>
  <c r="F17" i="2"/>
  <c r="G17" i="2"/>
  <c r="H17" i="2"/>
  <c r="I17" i="2"/>
  <c r="C11" i="2"/>
  <c r="D11" i="2"/>
  <c r="E11" i="2"/>
  <c r="F11" i="2"/>
  <c r="G11" i="2"/>
  <c r="H11" i="2"/>
  <c r="I11" i="2"/>
  <c r="B11" i="2"/>
  <c r="G8" i="2"/>
  <c r="C8" i="2"/>
  <c r="E13" i="2" l="1"/>
  <c r="E19" i="2" s="1"/>
  <c r="E27" i="2" s="1"/>
  <c r="E33" i="2" s="1"/>
  <c r="E42" i="2" s="1"/>
  <c r="E51" i="2" s="1"/>
  <c r="E62" i="2" s="1"/>
  <c r="E72" i="2" s="1"/>
  <c r="E77" i="2" s="1"/>
  <c r="E85" i="2" s="1"/>
  <c r="E93" i="2" s="1"/>
  <c r="J83" i="2"/>
  <c r="F13" i="2"/>
  <c r="F19" i="2" s="1"/>
  <c r="F27" i="2" s="1"/>
  <c r="F33" i="2" s="1"/>
  <c r="F42" i="2" s="1"/>
  <c r="F51" i="2" s="1"/>
  <c r="F62" i="2" s="1"/>
  <c r="F72" i="2" s="1"/>
  <c r="F77" i="2" s="1"/>
  <c r="F85" i="2" s="1"/>
  <c r="F93" i="2" s="1"/>
  <c r="H13" i="2"/>
  <c r="H19" i="2" s="1"/>
  <c r="H27" i="2" s="1"/>
  <c r="H33" i="2" s="1"/>
  <c r="H42" i="2" s="1"/>
  <c r="H51" i="2" s="1"/>
  <c r="H62" i="2" s="1"/>
  <c r="H72" i="2" s="1"/>
  <c r="H77" i="2" s="1"/>
  <c r="H85" i="2" s="1"/>
  <c r="H93" i="2" s="1"/>
  <c r="J91" i="2"/>
  <c r="J75" i="2"/>
  <c r="J49" i="2"/>
  <c r="J25" i="2"/>
  <c r="D13" i="2"/>
  <c r="D19" i="2" s="1"/>
  <c r="D27" i="2" s="1"/>
  <c r="D33" i="2" s="1"/>
  <c r="D42" i="2" s="1"/>
  <c r="D51" i="2" s="1"/>
  <c r="D62" i="2" s="1"/>
  <c r="D72" i="2" s="1"/>
  <c r="D77" i="2" s="1"/>
  <c r="D85" i="2" s="1"/>
  <c r="D93" i="2" s="1"/>
  <c r="I13" i="2"/>
  <c r="I19" i="2" s="1"/>
  <c r="I27" i="2" s="1"/>
  <c r="I33" i="2" s="1"/>
  <c r="I42" i="2" s="1"/>
  <c r="I51" i="2" s="1"/>
  <c r="I62" i="2" s="1"/>
  <c r="I72" i="2" s="1"/>
  <c r="I77" i="2" s="1"/>
  <c r="I85" i="2" s="1"/>
  <c r="I93" i="2" s="1"/>
  <c r="E8" i="2"/>
  <c r="I8" i="2"/>
  <c r="G13" i="2"/>
  <c r="G19" i="2" s="1"/>
  <c r="G27" i="2" s="1"/>
  <c r="G33" i="2" s="1"/>
  <c r="G42" i="2" s="1"/>
  <c r="G51" i="2" s="1"/>
  <c r="G62" i="2" s="1"/>
  <c r="G72" i="2" s="1"/>
  <c r="G77" i="2" s="1"/>
  <c r="G85" i="2" s="1"/>
  <c r="G93" i="2" s="1"/>
  <c r="H8" i="2"/>
  <c r="F8" i="2"/>
  <c r="D8" i="2"/>
  <c r="C13" i="2"/>
  <c r="C19" i="2" s="1"/>
  <c r="C27" i="2" s="1"/>
  <c r="C33" i="2" s="1"/>
  <c r="C42" i="2" s="1"/>
  <c r="C51" i="2" s="1"/>
  <c r="C62" i="2" s="1"/>
  <c r="C72" i="2" s="1"/>
  <c r="C77" i="2" s="1"/>
  <c r="C85" i="2" s="1"/>
  <c r="C93" i="2" s="1"/>
  <c r="B8" i="2"/>
  <c r="J11" i="2"/>
  <c r="J13" i="2" s="1"/>
  <c r="B13" i="2"/>
  <c r="J8" i="2" l="1"/>
  <c r="J70" i="2" l="1"/>
  <c r="H47" i="8" l="1"/>
  <c r="H9" i="8"/>
  <c r="H36" i="8" s="1"/>
  <c r="H46" i="5" l="1"/>
  <c r="H51" i="5" s="1"/>
  <c r="B60" i="2" l="1"/>
  <c r="J60" i="2" s="1"/>
  <c r="B31" i="2" l="1"/>
  <c r="J31" i="2" s="1"/>
  <c r="B17" i="2"/>
  <c r="J17" i="2" s="1"/>
  <c r="J19" i="2" s="1"/>
  <c r="J27" i="2" s="1"/>
  <c r="J33" i="2" l="1"/>
  <c r="J42" i="2" s="1"/>
  <c r="J51" i="2" s="1"/>
  <c r="J62" i="2" s="1"/>
  <c r="J72" i="2" s="1"/>
  <c r="J77" i="2" s="1"/>
  <c r="J85" i="2" s="1"/>
  <c r="J93" i="2" s="1"/>
  <c r="B19" i="2"/>
  <c r="B27" i="2" s="1"/>
  <c r="B33" i="2" l="1"/>
  <c r="B42" i="2" s="1"/>
  <c r="B51" i="2" l="1"/>
  <c r="B62" i="2" s="1"/>
  <c r="B72" i="2" s="1"/>
  <c r="B77" i="2" s="1"/>
  <c r="B85" i="2" l="1"/>
  <c r="B93" i="2" s="1"/>
</calcChain>
</file>

<file path=xl/sharedStrings.xml><?xml version="1.0" encoding="utf-8"?>
<sst xmlns="http://schemas.openxmlformats.org/spreadsheetml/2006/main" count="304" uniqueCount="161">
  <si>
    <t>Village</t>
  </si>
  <si>
    <t>Total</t>
  </si>
  <si>
    <t>Cheque No.</t>
  </si>
  <si>
    <t>Insurance</t>
  </si>
  <si>
    <t>Bank Interest</t>
  </si>
  <si>
    <t>Sec 137</t>
  </si>
  <si>
    <t>April Total</t>
  </si>
  <si>
    <t>May Total</t>
  </si>
  <si>
    <t>Cumulative Total</t>
  </si>
  <si>
    <t>June Total</t>
  </si>
  <si>
    <t>July Total</t>
  </si>
  <si>
    <t>August Total</t>
  </si>
  <si>
    <t>September Total</t>
  </si>
  <si>
    <t>October Total</t>
  </si>
  <si>
    <t>November Total</t>
  </si>
  <si>
    <t>December Total</t>
  </si>
  <si>
    <t>January Total</t>
  </si>
  <si>
    <t>February Total</t>
  </si>
  <si>
    <t>March Total</t>
  </si>
  <si>
    <t>Comments</t>
  </si>
  <si>
    <t>£</t>
  </si>
  <si>
    <t>Current Account</t>
  </si>
  <si>
    <t>Deposit Account</t>
  </si>
  <si>
    <t>Add: Receipts in the year</t>
  </si>
  <si>
    <t>Less: Payments in the year</t>
  </si>
  <si>
    <t>Parish Cottage</t>
  </si>
  <si>
    <t xml:space="preserve">NDP </t>
  </si>
  <si>
    <t>N/A</t>
  </si>
  <si>
    <t>Petty cash float</t>
  </si>
  <si>
    <t>CASH BOOK:</t>
  </si>
  <si>
    <t>Closing balance per cash book (receipts and payments book)</t>
  </si>
  <si>
    <t>Chairman's Allowance</t>
  </si>
  <si>
    <t>Street Lighting Replacement</t>
  </si>
  <si>
    <t>Courses/Books</t>
  </si>
  <si>
    <t>Grants</t>
  </si>
  <si>
    <t>HMRC</t>
  </si>
  <si>
    <t>September</t>
  </si>
  <si>
    <t>August</t>
  </si>
  <si>
    <t>October</t>
  </si>
  <si>
    <t>November</t>
  </si>
  <si>
    <t>Date</t>
  </si>
  <si>
    <t>Parish Room Income</t>
  </si>
  <si>
    <t>Burial Ground Income</t>
  </si>
  <si>
    <t>Parish Cottage Rent</t>
  </si>
  <si>
    <t>Other Income</t>
  </si>
  <si>
    <t xml:space="preserve">S106 CIL </t>
  </si>
  <si>
    <t>Total Income</t>
  </si>
  <si>
    <t>Admin Expenses/
Subscriptions</t>
  </si>
  <si>
    <t>Street Lighting Electricity</t>
  </si>
  <si>
    <t>Reference:                Invoice No;   Reimbursement(R) statement(S)</t>
  </si>
  <si>
    <t>Street Lighting Maintenance</t>
  </si>
  <si>
    <t>VAT                   (reclaimable)</t>
  </si>
  <si>
    <t>Parish Rooms</t>
  </si>
  <si>
    <t>Other</t>
  </si>
  <si>
    <t>R</t>
  </si>
  <si>
    <t>April</t>
  </si>
  <si>
    <t>March</t>
  </si>
  <si>
    <t>.</t>
  </si>
  <si>
    <t>February</t>
  </si>
  <si>
    <t>January</t>
  </si>
  <si>
    <t>December</t>
  </si>
  <si>
    <t>June</t>
  </si>
  <si>
    <t>MAY</t>
  </si>
  <si>
    <t>Burial Ground</t>
  </si>
  <si>
    <t>Prepared by John Passmore Responsible Financial Officer</t>
  </si>
  <si>
    <t>Ent Licence</t>
  </si>
  <si>
    <t>The net balances reconcile to the Cash Book (receipts and payments account) for the year,</t>
  </si>
  <si>
    <t xml:space="preserve"> as follows:</t>
  </si>
  <si>
    <t>HMRC  Tax/Nics (Incl in gross)</t>
  </si>
  <si>
    <t>Parish Rooms Electricity/ Oil</t>
  </si>
  <si>
    <t>Net Wages</t>
  </si>
  <si>
    <t>July</t>
  </si>
  <si>
    <t>Burial Ground maintainance</t>
  </si>
  <si>
    <t>Appleton Roebuck and Acaster Parish Council, in Selby D.C. district.</t>
  </si>
  <si>
    <t>DD</t>
  </si>
  <si>
    <t>Allocated Reserves :</t>
  </si>
  <si>
    <t xml:space="preserve">Precept </t>
  </si>
  <si>
    <t>Allocated reserves:</t>
  </si>
  <si>
    <t>Burial Ground mantenance</t>
  </si>
  <si>
    <t>Unallocated reserves</t>
  </si>
  <si>
    <t>new rate plus back pay from april</t>
  </si>
  <si>
    <t>as at 30 September 2020(must equal net balance above)</t>
  </si>
  <si>
    <t>Allocated Reserves:</t>
  </si>
  <si>
    <t>Burial Ground maintenance</t>
  </si>
  <si>
    <t>Unallocated Reserves</t>
  </si>
  <si>
    <t>Add: Receipts in the year to date</t>
  </si>
  <si>
    <t>Less: Payments in the year to date</t>
  </si>
  <si>
    <t>Parish Rooms maintenance</t>
  </si>
  <si>
    <t>Unallocated reserves carried forward to 2021-22</t>
  </si>
  <si>
    <t>Balance per bank statements as at 30 June 2021</t>
  </si>
  <si>
    <t>098</t>
  </si>
  <si>
    <t>Opening balance 1 April 2021</t>
  </si>
  <si>
    <t>21-22</t>
  </si>
  <si>
    <t>9</t>
  </si>
  <si>
    <t>0261</t>
  </si>
  <si>
    <t>109</t>
  </si>
  <si>
    <t>325</t>
  </si>
  <si>
    <t>Net balances as at 30 June 2021</t>
  </si>
  <si>
    <t>1st Quarter ending 30th June 2021</t>
  </si>
  <si>
    <t>28th July 2021</t>
  </si>
  <si>
    <t>Less: any unpresented cheques at 30 June 2021</t>
  </si>
  <si>
    <t>Add: any un-banked cash at 30 June 2021</t>
  </si>
  <si>
    <t>as at 30 June 2021 (must equal net balance above)</t>
  </si>
  <si>
    <t>Financial year ending 31 March 2022</t>
  </si>
  <si>
    <t>Milage</t>
  </si>
  <si>
    <t>897</t>
  </si>
  <si>
    <t>175</t>
  </si>
  <si>
    <t>0816</t>
  </si>
  <si>
    <t>5339</t>
  </si>
  <si>
    <t>PT22209</t>
  </si>
  <si>
    <t>july</t>
  </si>
  <si>
    <t>2nd Quarter ending 30th September 2021</t>
  </si>
  <si>
    <t>Financial year ending 31st March 2022</t>
  </si>
  <si>
    <t>Balance per bank statements as at 30th September 2021</t>
  </si>
  <si>
    <t>INV 100</t>
  </si>
  <si>
    <t>INV BG43C15</t>
  </si>
  <si>
    <t>Less: any unpresented cheques at 30 September 2021</t>
  </si>
  <si>
    <t>Add: any un-banked cash at 30 September 2021</t>
  </si>
  <si>
    <t>Net balances as at 30 September 2021</t>
  </si>
  <si>
    <t>DD Smart</t>
  </si>
  <si>
    <t>19th October 2021</t>
  </si>
  <si>
    <t>BG46A24</t>
  </si>
  <si>
    <t>31yt</t>
  </si>
  <si>
    <t>Mileage</t>
  </si>
  <si>
    <t>pt22215</t>
  </si>
  <si>
    <t>Credit</t>
  </si>
  <si>
    <t>11104</t>
  </si>
  <si>
    <t>41647</t>
  </si>
  <si>
    <t>1711</t>
  </si>
  <si>
    <t>pt22227</t>
  </si>
  <si>
    <t>pt22217</t>
  </si>
  <si>
    <t>1751</t>
  </si>
  <si>
    <t>2022</t>
  </si>
  <si>
    <t>pt22226</t>
  </si>
  <si>
    <t>974</t>
  </si>
  <si>
    <t>987</t>
  </si>
  <si>
    <t>5591</t>
  </si>
  <si>
    <t>3rd Quarter ending 31 December 2021</t>
  </si>
  <si>
    <t>Balance per bank statements as at 31 December 2021</t>
  </si>
  <si>
    <t>Less: any unpresented cheques at 31 December 2021</t>
  </si>
  <si>
    <t>22225 cancelled</t>
  </si>
  <si>
    <t>Net balances as at 31 December 2021</t>
  </si>
  <si>
    <t>as at 31 December 2021 (must equal net balance above)</t>
  </si>
  <si>
    <t>Parish rooms maintenance</t>
  </si>
  <si>
    <t xml:space="preserve">Add any un-banked cash at 31 December 2021 </t>
  </si>
  <si>
    <t>ICO DD</t>
  </si>
  <si>
    <t>003</t>
  </si>
  <si>
    <t>0005</t>
  </si>
  <si>
    <t>90806</t>
  </si>
  <si>
    <t>004</t>
  </si>
  <si>
    <t>005</t>
  </si>
  <si>
    <t>MEM</t>
  </si>
  <si>
    <t>4th Quarter ending 31 March 2022</t>
  </si>
  <si>
    <t>Balance per bank statements as at 31 March 2022</t>
  </si>
  <si>
    <t>114</t>
  </si>
  <si>
    <t>115</t>
  </si>
  <si>
    <t>Less: any unpresented cheques at 31 March 2022</t>
  </si>
  <si>
    <t>Add: any un-banked cash at 31 March 2022</t>
  </si>
  <si>
    <t>Net balances as at 31 March 2022</t>
  </si>
  <si>
    <t>as at 31 March 2022(must equal net balance above)</t>
  </si>
  <si>
    <t>Under paid Proserve 0767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</si>
</sst>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[$-F800]dddd\,\ mmmm\ dd\,\ yyyy"/>
  </numFmts>
  <fonts count="25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i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12"/>
      <color indexed="10"/>
      <name val="Arial"/>
      <family val="2"/>
    </font>
    <font>
      <b/>
      <i/>
      <sz val="9"/>
      <color indexed="10"/>
      <name val="Arial"/>
      <family val="2"/>
    </font>
    <font>
      <i/>
      <sz val="9"/>
      <color indexed="10"/>
      <name val="Arial"/>
      <family val="2"/>
    </font>
    <font>
      <sz val="10"/>
      <name val="Arial"/>
      <family val="2"/>
    </font>
    <font>
      <b/>
      <i/>
      <sz val="12"/>
      <color indexed="1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9"/>
      <color theme="4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2"/>
      <color rgb="FFFF0000"/>
      <name val="Arial"/>
      <family val="2"/>
    </font>
    <font>
      <b/>
      <i/>
      <sz val="12"/>
      <color rgb="FF0070C0"/>
      <name val="Arial"/>
      <family val="2"/>
    </font>
    <font>
      <b/>
      <i/>
      <sz val="9"/>
      <color rgb="FF0070C0"/>
      <name val="Arial"/>
      <family val="2"/>
    </font>
    <font>
      <i/>
      <sz val="9"/>
      <color rgb="FF0070C0"/>
      <name val="Arial"/>
      <family val="2"/>
    </font>
    <font>
      <sz val="9"/>
      <color rgb="FF0070C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u val="singleAccounting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98">
    <xf numFmtId="0" fontId="0" fillId="0" borderId="0" xfId="0"/>
    <xf numFmtId="0" fontId="1" fillId="0" borderId="0" xfId="0" applyFont="1"/>
    <xf numFmtId="43" fontId="1" fillId="0" borderId="0" xfId="0" applyNumberFormat="1" applyFont="1" applyAlignment="1">
      <alignment wrapText="1"/>
    </xf>
    <xf numFmtId="0" fontId="2" fillId="0" borderId="0" xfId="0" applyFont="1"/>
    <xf numFmtId="43" fontId="2" fillId="0" borderId="0" xfId="0" applyNumberFormat="1" applyFont="1" applyAlignment="1">
      <alignment wrapText="1"/>
    </xf>
    <xf numFmtId="2" fontId="2" fillId="0" borderId="0" xfId="0" applyNumberFormat="1" applyFont="1"/>
    <xf numFmtId="2" fontId="2" fillId="0" borderId="0" xfId="0" applyNumberFormat="1" applyFont="1" applyAlignment="1">
      <alignment wrapText="1"/>
    </xf>
    <xf numFmtId="2" fontId="1" fillId="0" borderId="0" xfId="0" applyNumberFormat="1" applyFont="1"/>
    <xf numFmtId="2" fontId="1" fillId="0" borderId="0" xfId="0" applyNumberFormat="1" applyFont="1" applyAlignment="1">
      <alignment wrapText="1"/>
    </xf>
    <xf numFmtId="39" fontId="2" fillId="0" borderId="0" xfId="0" applyNumberFormat="1" applyFont="1" applyAlignment="1">
      <alignment wrapText="1"/>
    </xf>
    <xf numFmtId="39" fontId="2" fillId="0" borderId="0" xfId="0" applyNumberFormat="1" applyFont="1"/>
    <xf numFmtId="39" fontId="1" fillId="0" borderId="0" xfId="0" applyNumberFormat="1" applyFont="1"/>
    <xf numFmtId="39" fontId="1" fillId="0" borderId="0" xfId="0" applyNumberFormat="1" applyFont="1" applyAlignment="1">
      <alignment wrapText="1"/>
    </xf>
    <xf numFmtId="2" fontId="4" fillId="0" borderId="0" xfId="0" applyNumberFormat="1" applyFont="1" applyAlignment="1">
      <alignment wrapText="1"/>
    </xf>
    <xf numFmtId="2" fontId="4" fillId="0" borderId="0" xfId="0" applyNumberFormat="1" applyFont="1"/>
    <xf numFmtId="39" fontId="7" fillId="0" borderId="0" xfId="0" applyNumberFormat="1" applyFont="1" applyAlignment="1">
      <alignment wrapText="1"/>
    </xf>
    <xf numFmtId="2" fontId="7" fillId="0" borderId="0" xfId="0" applyNumberFormat="1" applyFont="1" applyAlignment="1">
      <alignment wrapText="1"/>
    </xf>
    <xf numFmtId="0" fontId="7" fillId="0" borderId="0" xfId="0" applyFont="1"/>
    <xf numFmtId="39" fontId="7" fillId="0" borderId="0" xfId="0" applyNumberFormat="1" applyFont="1"/>
    <xf numFmtId="43" fontId="7" fillId="0" borderId="0" xfId="0" applyNumberFormat="1" applyFont="1" applyAlignment="1">
      <alignment wrapText="1"/>
    </xf>
    <xf numFmtId="2" fontId="7" fillId="0" borderId="0" xfId="0" applyNumberFormat="1" applyFont="1"/>
    <xf numFmtId="39" fontId="11" fillId="0" borderId="0" xfId="0" applyNumberFormat="1" applyFont="1" applyAlignment="1">
      <alignment wrapText="1"/>
    </xf>
    <xf numFmtId="0" fontId="11" fillId="0" borderId="0" xfId="0" applyFont="1"/>
    <xf numFmtId="2" fontId="11" fillId="0" borderId="0" xfId="0" applyNumberFormat="1" applyFont="1" applyAlignment="1">
      <alignment wrapText="1"/>
    </xf>
    <xf numFmtId="14" fontId="2" fillId="0" borderId="0" xfId="0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2" fillId="0" borderId="0" xfId="0" applyNumberFormat="1" applyFont="1"/>
    <xf numFmtId="43" fontId="2" fillId="0" borderId="0" xfId="0" applyNumberFormat="1" applyFont="1" applyBorder="1" applyAlignment="1">
      <alignment horizontal="center" vertical="center" wrapText="1"/>
    </xf>
    <xf numFmtId="43" fontId="5" fillId="0" borderId="0" xfId="0" applyNumberFormat="1" applyFont="1" applyBorder="1" applyAlignment="1">
      <alignment vertical="center" wrapText="1"/>
    </xf>
    <xf numFmtId="43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43" fontId="5" fillId="0" borderId="0" xfId="0" applyNumberFormat="1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0" fontId="14" fillId="0" borderId="0" xfId="0" applyFont="1" applyAlignment="1">
      <alignment vertical="center"/>
    </xf>
    <xf numFmtId="43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3" fontId="8" fillId="0" borderId="0" xfId="0" applyNumberFormat="1" applyFont="1" applyAlignment="1">
      <alignment vertical="center" wrapText="1"/>
    </xf>
    <xf numFmtId="2" fontId="8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43" fontId="15" fillId="0" borderId="0" xfId="0" applyNumberFormat="1" applyFont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vertical="center" wrapText="1"/>
    </xf>
    <xf numFmtId="43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0" fontId="5" fillId="0" borderId="0" xfId="0" applyNumberFormat="1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5" fillId="0" borderId="0" xfId="0" quotePrefix="1" applyFont="1" applyAlignment="1">
      <alignment horizontal="center" vertical="center" wrapText="1"/>
    </xf>
    <xf numFmtId="0" fontId="5" fillId="0" borderId="0" xfId="0" quotePrefix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5" fillId="0" borderId="0" xfId="0" quotePrefix="1" applyNumberFormat="1" applyFont="1" applyAlignment="1">
      <alignment horizontal="center" vertical="center" wrapText="1"/>
    </xf>
    <xf numFmtId="0" fontId="8" fillId="0" borderId="0" xfId="0" quotePrefix="1" applyFont="1" applyAlignment="1">
      <alignment horizontal="center" vertical="center" wrapText="1"/>
    </xf>
    <xf numFmtId="0" fontId="15" fillId="0" borderId="0" xfId="0" quotePrefix="1" applyFont="1" applyAlignment="1">
      <alignment horizontal="center" vertical="center" wrapText="1"/>
    </xf>
    <xf numFmtId="1" fontId="5" fillId="0" borderId="0" xfId="0" quotePrefix="1" applyNumberFormat="1" applyFont="1" applyAlignment="1">
      <alignment horizontal="center" vertical="center" wrapText="1"/>
    </xf>
    <xf numFmtId="2" fontId="5" fillId="0" borderId="0" xfId="0" quotePrefix="1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left" vertical="center"/>
    </xf>
    <xf numFmtId="2" fontId="7" fillId="0" borderId="0" xfId="0" applyNumberFormat="1" applyFont="1" applyAlignment="1">
      <alignment horizontal="right" wrapText="1"/>
    </xf>
    <xf numFmtId="2" fontId="12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2" fontId="8" fillId="0" borderId="0" xfId="0" applyNumberFormat="1" applyFont="1" applyAlignment="1">
      <alignment vertical="center" wrapText="1"/>
    </xf>
    <xf numFmtId="2" fontId="15" fillId="0" borderId="0" xfId="0" applyNumberFormat="1" applyFont="1" applyAlignment="1">
      <alignment vertical="center" wrapText="1"/>
    </xf>
    <xf numFmtId="0" fontId="5" fillId="0" borderId="0" xfId="0" quotePrefix="1" applyFont="1" applyFill="1" applyAlignment="1">
      <alignment horizontal="center" vertical="center" wrapText="1"/>
    </xf>
    <xf numFmtId="39" fontId="2" fillId="0" borderId="0" xfId="0" applyNumberFormat="1" applyFont="1" applyAlignment="1"/>
    <xf numFmtId="39" fontId="1" fillId="0" borderId="0" xfId="0" applyNumberFormat="1" applyFont="1" applyAlignment="1"/>
    <xf numFmtId="0" fontId="5" fillId="0" borderId="0" xfId="0" applyFont="1" applyBorder="1" applyAlignment="1">
      <alignment horizontal="center" vertical="center" wrapText="1"/>
    </xf>
    <xf numFmtId="39" fontId="2" fillId="0" borderId="0" xfId="0" applyNumberFormat="1" applyFont="1" applyBorder="1" applyAlignment="1">
      <alignment vertical="center" wrapText="1"/>
    </xf>
    <xf numFmtId="39" fontId="2" fillId="0" borderId="0" xfId="0" applyNumberFormat="1" applyFont="1" applyBorder="1" applyAlignment="1">
      <alignment horizontal="center" vertical="center"/>
    </xf>
    <xf numFmtId="43" fontId="13" fillId="0" borderId="0" xfId="0" applyNumberFormat="1" applyFont="1" applyAlignment="1">
      <alignment vertical="center" wrapText="1"/>
    </xf>
    <xf numFmtId="2" fontId="2" fillId="0" borderId="0" xfId="0" applyNumberFormat="1" applyFont="1" applyAlignment="1">
      <alignment horizontal="right" wrapText="1"/>
    </xf>
    <xf numFmtId="43" fontId="5" fillId="0" borderId="0" xfId="0" applyNumberFormat="1" applyFont="1" applyFill="1" applyAlignment="1">
      <alignment vertical="center"/>
    </xf>
    <xf numFmtId="39" fontId="2" fillId="0" borderId="0" xfId="0" applyNumberFormat="1" applyFont="1" applyBorder="1" applyAlignment="1">
      <alignment horizontal="center" vertical="center" wrapText="1"/>
    </xf>
    <xf numFmtId="43" fontId="5" fillId="0" borderId="0" xfId="0" applyNumberFormat="1" applyFont="1" applyFill="1" applyAlignment="1">
      <alignment vertical="center" wrapText="1"/>
    </xf>
    <xf numFmtId="0" fontId="0" fillId="0" borderId="1" xfId="0" applyBorder="1"/>
    <xf numFmtId="0" fontId="16" fillId="0" borderId="0" xfId="0" applyFont="1"/>
    <xf numFmtId="2" fontId="0" fillId="0" borderId="0" xfId="0" applyNumberFormat="1"/>
    <xf numFmtId="0" fontId="10" fillId="0" borderId="0" xfId="0" applyFont="1"/>
    <xf numFmtId="2" fontId="0" fillId="0" borderId="1" xfId="0" applyNumberFormat="1" applyBorder="1"/>
    <xf numFmtId="14" fontId="7" fillId="0" borderId="0" xfId="0" applyNumberFormat="1" applyFont="1" applyFill="1" applyAlignment="1">
      <alignment horizontal="center"/>
    </xf>
    <xf numFmtId="39" fontId="7" fillId="0" borderId="0" xfId="0" applyNumberFormat="1" applyFont="1" applyFill="1" applyAlignment="1">
      <alignment wrapText="1"/>
    </xf>
    <xf numFmtId="0" fontId="7" fillId="0" borderId="0" xfId="0" applyFont="1" applyFill="1"/>
    <xf numFmtId="0" fontId="8" fillId="0" borderId="0" xfId="0" applyFont="1" applyFill="1" applyAlignment="1">
      <alignment vertical="center"/>
    </xf>
    <xf numFmtId="0" fontId="8" fillId="0" borderId="0" xfId="0" applyNumberFormat="1" applyFont="1" applyFill="1" applyAlignment="1">
      <alignment horizontal="center" vertical="center"/>
    </xf>
    <xf numFmtId="14" fontId="8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 wrapText="1"/>
    </xf>
    <xf numFmtId="43" fontId="8" fillId="0" borderId="0" xfId="0" applyNumberFormat="1" applyFont="1" applyFill="1" applyAlignment="1">
      <alignment vertical="center" wrapText="1"/>
    </xf>
    <xf numFmtId="2" fontId="12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3" fontId="5" fillId="0" borderId="0" xfId="0" applyNumberFormat="1" applyFont="1" applyFill="1" applyBorder="1" applyAlignment="1">
      <alignment vertical="center" wrapText="1"/>
    </xf>
    <xf numFmtId="43" fontId="5" fillId="0" borderId="0" xfId="0" applyNumberFormat="1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vertical="center"/>
    </xf>
    <xf numFmtId="2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14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/>
    </xf>
    <xf numFmtId="14" fontId="2" fillId="0" borderId="0" xfId="0" applyNumberFormat="1" applyFont="1" applyFill="1" applyAlignment="1">
      <alignment horizontal="center" vertical="center" wrapText="1"/>
    </xf>
    <xf numFmtId="39" fontId="2" fillId="0" borderId="0" xfId="0" applyNumberFormat="1" applyFont="1" applyFill="1" applyBorder="1" applyAlignment="1">
      <alignment vertical="center" wrapText="1"/>
    </xf>
    <xf numFmtId="39" fontId="2" fillId="0" borderId="0" xfId="0" applyNumberFormat="1" applyFont="1" applyFill="1" applyBorder="1" applyAlignment="1">
      <alignment horizontal="center" vertical="center"/>
    </xf>
    <xf numFmtId="39" fontId="2" fillId="0" borderId="0" xfId="0" applyNumberFormat="1" applyFont="1" applyFill="1" applyBorder="1" applyAlignment="1">
      <alignment horizontal="center" vertical="center" wrapText="1"/>
    </xf>
    <xf numFmtId="43" fontId="2" fillId="0" borderId="0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Alignment="1">
      <alignment wrapText="1"/>
    </xf>
    <xf numFmtId="0" fontId="2" fillId="0" borderId="0" xfId="0" applyFont="1" applyFill="1"/>
    <xf numFmtId="2" fontId="5" fillId="0" borderId="0" xfId="0" applyNumberFormat="1" applyFont="1" applyBorder="1" applyAlignment="1">
      <alignment horizontal="left" vertical="center" wrapText="1"/>
    </xf>
    <xf numFmtId="164" fontId="0" fillId="0" borderId="0" xfId="0" applyNumberFormat="1"/>
    <xf numFmtId="2" fontId="2" fillId="0" borderId="0" xfId="0" applyNumberFormat="1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5" fillId="2" borderId="1" xfId="0" applyNumberFormat="1" applyFont="1" applyFill="1" applyBorder="1" applyAlignment="1">
      <alignment vertical="center"/>
    </xf>
    <xf numFmtId="43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39" fontId="2" fillId="2" borderId="1" xfId="0" applyNumberFormat="1" applyFont="1" applyFill="1" applyBorder="1" applyAlignment="1">
      <alignment horizontal="center" vertical="top"/>
    </xf>
    <xf numFmtId="39" fontId="2" fillId="2" borderId="1" xfId="0" applyNumberFormat="1" applyFont="1" applyFill="1" applyBorder="1" applyAlignment="1">
      <alignment horizontal="center" vertical="top" wrapText="1"/>
    </xf>
    <xf numFmtId="43" fontId="2" fillId="2" borderId="1" xfId="0" applyNumberFormat="1" applyFont="1" applyFill="1" applyBorder="1" applyAlignment="1">
      <alignment horizontal="center" vertical="top" wrapText="1"/>
    </xf>
    <xf numFmtId="43" fontId="2" fillId="0" borderId="0" xfId="0" applyNumberFormat="1" applyFont="1" applyAlignment="1">
      <alignment horizontal="center" vertical="top" wrapText="1"/>
    </xf>
    <xf numFmtId="14" fontId="17" fillId="0" borderId="0" xfId="0" applyNumberFormat="1" applyFont="1" applyAlignment="1">
      <alignment horizontal="center" vertical="center" wrapText="1"/>
    </xf>
    <xf numFmtId="39" fontId="2" fillId="0" borderId="0" xfId="0" applyNumberFormat="1" applyFont="1" applyBorder="1" applyAlignment="1">
      <alignment horizontal="right" vertical="center"/>
    </xf>
    <xf numFmtId="39" fontId="17" fillId="0" borderId="0" xfId="0" applyNumberFormat="1" applyFont="1" applyBorder="1" applyAlignment="1">
      <alignment vertical="center" wrapText="1"/>
    </xf>
    <xf numFmtId="39" fontId="17" fillId="0" borderId="0" xfId="0" applyNumberFormat="1" applyFont="1" applyBorder="1" applyAlignment="1">
      <alignment horizontal="right" vertical="center"/>
    </xf>
    <xf numFmtId="43" fontId="17" fillId="0" borderId="0" xfId="0" applyNumberFormat="1" applyFont="1" applyAlignment="1">
      <alignment wrapText="1"/>
    </xf>
    <xf numFmtId="14" fontId="18" fillId="0" borderId="0" xfId="0" applyNumberFormat="1" applyFont="1" applyAlignment="1">
      <alignment horizontal="center"/>
    </xf>
    <xf numFmtId="39" fontId="18" fillId="0" borderId="0" xfId="0" applyNumberFormat="1" applyFont="1" applyAlignment="1">
      <alignment wrapText="1"/>
    </xf>
    <xf numFmtId="39" fontId="18" fillId="0" borderId="0" xfId="0" applyNumberFormat="1" applyFont="1" applyAlignment="1"/>
    <xf numFmtId="2" fontId="18" fillId="0" borderId="0" xfId="0" applyNumberFormat="1" applyFont="1"/>
    <xf numFmtId="2" fontId="18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right" wrapText="1"/>
    </xf>
    <xf numFmtId="2" fontId="2" fillId="0" borderId="0" xfId="0" applyNumberFormat="1" applyFont="1" applyAlignment="1">
      <alignment vertical="top"/>
    </xf>
    <xf numFmtId="43" fontId="2" fillId="0" borderId="0" xfId="0" applyNumberFormat="1" applyFont="1" applyAlignment="1">
      <alignment horizontal="right" wrapText="1"/>
    </xf>
    <xf numFmtId="0" fontId="5" fillId="2" borderId="1" xfId="0" applyFont="1" applyFill="1" applyBorder="1" applyAlignment="1">
      <alignment horizontal="center" vertical="center"/>
    </xf>
    <xf numFmtId="43" fontId="5" fillId="0" borderId="0" xfId="0" applyNumberFormat="1" applyFont="1" applyAlignment="1">
      <alignment wrapText="1"/>
    </xf>
    <xf numFmtId="43" fontId="5" fillId="0" borderId="0" xfId="0" applyNumberFormat="1" applyFont="1" applyAlignment="1">
      <alignment horizontal="right" vertical="center" wrapText="1"/>
    </xf>
    <xf numFmtId="0" fontId="15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vertical="center"/>
    </xf>
    <xf numFmtId="14" fontId="13" fillId="0" borderId="0" xfId="0" applyNumberFormat="1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43" fontId="19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/>
    </xf>
    <xf numFmtId="2" fontId="20" fillId="0" borderId="0" xfId="0" applyNumberFormat="1" applyFont="1" applyAlignment="1">
      <alignment horizontal="left" vertical="center"/>
    </xf>
    <xf numFmtId="0" fontId="19" fillId="0" borderId="0" xfId="0" quotePrefix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2" fontId="21" fillId="0" borderId="0" xfId="0" applyNumberFormat="1" applyFont="1" applyAlignment="1">
      <alignment horizontal="left" vertical="center"/>
    </xf>
    <xf numFmtId="49" fontId="5" fillId="0" borderId="0" xfId="0" applyNumberFormat="1" applyFont="1" applyBorder="1" applyAlignment="1">
      <alignment horizontal="center" vertical="center" wrapText="1"/>
    </xf>
    <xf numFmtId="44" fontId="5" fillId="0" borderId="0" xfId="0" applyNumberFormat="1" applyFont="1" applyAlignment="1">
      <alignment vertical="center"/>
    </xf>
    <xf numFmtId="4" fontId="0" fillId="0" borderId="0" xfId="0" applyNumberFormat="1"/>
    <xf numFmtId="49" fontId="10" fillId="0" borderId="0" xfId="0" applyNumberFormat="1" applyFont="1" applyAlignment="1">
      <alignment horizontal="right"/>
    </xf>
    <xf numFmtId="4" fontId="0" fillId="0" borderId="1" xfId="0" applyNumberFormat="1" applyBorder="1"/>
    <xf numFmtId="4" fontId="10" fillId="0" borderId="0" xfId="0" applyNumberFormat="1" applyFont="1"/>
    <xf numFmtId="49" fontId="10" fillId="0" borderId="0" xfId="0" applyNumberFormat="1" applyFont="1"/>
    <xf numFmtId="0" fontId="22" fillId="0" borderId="0" xfId="0" applyFont="1"/>
    <xf numFmtId="0" fontId="23" fillId="0" borderId="0" xfId="0" applyFont="1"/>
    <xf numFmtId="49" fontId="10" fillId="0" borderId="0" xfId="0" applyNumberFormat="1" applyFont="1" applyAlignment="1">
      <alignment horizontal="left"/>
    </xf>
    <xf numFmtId="2" fontId="2" fillId="0" borderId="0" xfId="0" applyNumberFormat="1" applyFont="1" applyAlignment="1">
      <alignment wrapText="1"/>
    </xf>
    <xf numFmtId="43" fontId="0" fillId="0" borderId="1" xfId="0" applyNumberFormat="1" applyBorder="1"/>
    <xf numFmtId="164" fontId="10" fillId="0" borderId="0" xfId="0" applyNumberFormat="1" applyFont="1"/>
    <xf numFmtId="43" fontId="0" fillId="0" borderId="0" xfId="0" applyNumberFormat="1"/>
    <xf numFmtId="0" fontId="10" fillId="0" borderId="0" xfId="0" applyFont="1" applyAlignment="1">
      <alignment horizontal="right"/>
    </xf>
    <xf numFmtId="43" fontId="10" fillId="0" borderId="0" xfId="0" applyNumberFormat="1" applyFont="1"/>
    <xf numFmtId="43" fontId="22" fillId="0" borderId="0" xfId="0" applyNumberFormat="1" applyFont="1"/>
    <xf numFmtId="43" fontId="24" fillId="0" borderId="0" xfId="0" applyNumberFormat="1" applyFont="1"/>
    <xf numFmtId="2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wrapText="1"/>
    </xf>
    <xf numFmtId="0" fontId="0" fillId="0" borderId="0" xfId="0" applyAlignment="1">
      <alignment horizontal="right"/>
    </xf>
    <xf numFmtId="2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2" fontId="2" fillId="0" borderId="0" xfId="0" applyNumberFormat="1" applyFont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"/>
  <sheetViews>
    <sheetView tabSelected="1" zoomScaleNormal="100" workbookViewId="0">
      <pane ySplit="1" topLeftCell="A74" activePane="bottomLeft" state="frozen"/>
      <selection pane="bottomLeft" activeCell="B1" sqref="B1:B1048576"/>
    </sheetView>
  </sheetViews>
  <sheetFormatPr defaultColWidth="9.140625" defaultRowHeight="15" x14ac:dyDescent="0.2"/>
  <cols>
    <col min="1" max="1" width="20.7109375" style="26" bestFit="1" customWidth="1"/>
    <col min="2" max="2" width="16.42578125" style="9" customWidth="1"/>
    <col min="3" max="3" width="13" style="10" customWidth="1"/>
    <col min="4" max="4" width="15.140625" style="10" customWidth="1"/>
    <col min="5" max="5" width="16.28515625" style="10" customWidth="1"/>
    <col min="6" max="6" width="11" style="10" customWidth="1"/>
    <col min="7" max="7" width="10.140625" style="9" customWidth="1"/>
    <col min="8" max="8" width="11" style="10" customWidth="1"/>
    <col min="9" max="9" width="10.140625" style="10" customWidth="1"/>
    <col min="10" max="10" width="13.85546875" style="4" customWidth="1"/>
    <col min="11" max="16384" width="9.140625" style="3"/>
  </cols>
  <sheetData>
    <row r="1" spans="1:15" ht="47.25" customHeight="1" x14ac:dyDescent="0.2">
      <c r="A1" s="128" t="s">
        <v>40</v>
      </c>
      <c r="B1" s="137" t="s">
        <v>41</v>
      </c>
      <c r="C1" s="137" t="s">
        <v>76</v>
      </c>
      <c r="D1" s="137" t="s">
        <v>42</v>
      </c>
      <c r="E1" s="137" t="s">
        <v>43</v>
      </c>
      <c r="F1" s="137" t="s">
        <v>45</v>
      </c>
      <c r="G1" s="137" t="s">
        <v>44</v>
      </c>
      <c r="H1" s="136" t="s">
        <v>35</v>
      </c>
      <c r="I1" s="138" t="s">
        <v>4</v>
      </c>
      <c r="J1" s="139" t="s">
        <v>46</v>
      </c>
    </row>
    <row r="3" spans="1:15" x14ac:dyDescent="0.2">
      <c r="A3" s="24">
        <v>44287</v>
      </c>
      <c r="B3" s="85"/>
      <c r="C3" s="86"/>
      <c r="D3" s="86"/>
      <c r="E3" s="86"/>
      <c r="F3" s="86"/>
      <c r="G3" s="121"/>
      <c r="H3" s="141"/>
      <c r="I3" s="29">
        <v>0.17</v>
      </c>
    </row>
    <row r="4" spans="1:15" x14ac:dyDescent="0.2">
      <c r="A4" s="26">
        <v>44299</v>
      </c>
      <c r="C4" s="9"/>
      <c r="D4" s="9"/>
      <c r="E4" s="9">
        <v>670</v>
      </c>
      <c r="F4" s="9"/>
      <c r="H4" s="9"/>
      <c r="I4" s="9"/>
      <c r="J4" s="9"/>
    </row>
    <row r="5" spans="1:15" x14ac:dyDescent="0.2">
      <c r="A5" s="26">
        <v>44316</v>
      </c>
      <c r="C5" s="9">
        <v>6000</v>
      </c>
      <c r="D5" s="9"/>
      <c r="E5" s="9"/>
      <c r="F5" s="9"/>
      <c r="H5" s="9"/>
      <c r="I5" s="9"/>
      <c r="J5" s="9"/>
    </row>
    <row r="6" spans="1:15" s="22" customFormat="1" x14ac:dyDescent="0.2">
      <c r="A6" s="145" t="s">
        <v>6</v>
      </c>
      <c r="B6" s="146">
        <f t="shared" ref="B6:I6" si="0">SUM(B2:B5)</f>
        <v>0</v>
      </c>
      <c r="C6" s="146">
        <f t="shared" si="0"/>
        <v>6000</v>
      </c>
      <c r="D6" s="146">
        <f t="shared" si="0"/>
        <v>0</v>
      </c>
      <c r="E6" s="146">
        <f t="shared" si="0"/>
        <v>670</v>
      </c>
      <c r="F6" s="146">
        <f t="shared" si="0"/>
        <v>0</v>
      </c>
      <c r="G6" s="146">
        <f t="shared" si="0"/>
        <v>0</v>
      </c>
      <c r="H6" s="146">
        <f t="shared" si="0"/>
        <v>0</v>
      </c>
      <c r="I6" s="146">
        <f t="shared" si="0"/>
        <v>0.17</v>
      </c>
      <c r="J6" s="146">
        <f>SUM(B6:I6)</f>
        <v>6670.17</v>
      </c>
      <c r="K6" s="21"/>
      <c r="L6" s="21"/>
    </row>
    <row r="7" spans="1:15" customFormat="1" x14ac:dyDescent="0.2">
      <c r="A7" s="26"/>
    </row>
    <row r="8" spans="1:15" s="22" customFormat="1" x14ac:dyDescent="0.2">
      <c r="A8" s="140" t="s">
        <v>8</v>
      </c>
      <c r="B8" s="142">
        <f>B6</f>
        <v>0</v>
      </c>
      <c r="C8" s="143">
        <f>C6</f>
        <v>6000</v>
      </c>
      <c r="D8" s="143">
        <f t="shared" ref="D8:I8" si="1">D6</f>
        <v>0</v>
      </c>
      <c r="E8" s="143">
        <f t="shared" si="1"/>
        <v>670</v>
      </c>
      <c r="F8" s="143">
        <f t="shared" si="1"/>
        <v>0</v>
      </c>
      <c r="G8" s="143">
        <f t="shared" si="1"/>
        <v>0</v>
      </c>
      <c r="H8" s="143">
        <f t="shared" si="1"/>
        <v>0</v>
      </c>
      <c r="I8" s="143">
        <f t="shared" si="1"/>
        <v>0.17</v>
      </c>
      <c r="J8" s="144">
        <f>SUM(B8:I8)</f>
        <v>6670.17</v>
      </c>
      <c r="K8" s="3"/>
      <c r="L8" s="3"/>
      <c r="M8" s="3"/>
      <c r="N8" s="3"/>
      <c r="O8" s="3"/>
    </row>
    <row r="9" spans="1:15" x14ac:dyDescent="0.2">
      <c r="A9" s="24">
        <v>44317</v>
      </c>
      <c r="B9" s="85"/>
      <c r="C9" s="86"/>
      <c r="D9" s="86"/>
      <c r="E9" s="86"/>
      <c r="F9" s="86"/>
      <c r="G9" s="90"/>
      <c r="H9" s="86"/>
      <c r="I9" s="29">
        <v>0.16</v>
      </c>
    </row>
    <row r="10" spans="1:15" x14ac:dyDescent="0.2">
      <c r="A10" s="26">
        <v>44326</v>
      </c>
      <c r="B10" s="85"/>
      <c r="C10" s="141"/>
      <c r="D10" s="86"/>
      <c r="E10" s="141">
        <v>670</v>
      </c>
      <c r="F10" s="86"/>
      <c r="G10" s="90"/>
      <c r="H10" s="86"/>
      <c r="I10" s="29"/>
    </row>
    <row r="11" spans="1:15" s="22" customFormat="1" x14ac:dyDescent="0.2">
      <c r="A11" s="145" t="s">
        <v>7</v>
      </c>
      <c r="B11" s="147">
        <f t="shared" ref="B11:I11" si="2">SUM(B9:B10)</f>
        <v>0</v>
      </c>
      <c r="C11" s="147">
        <f t="shared" si="2"/>
        <v>0</v>
      </c>
      <c r="D11" s="147">
        <f t="shared" si="2"/>
        <v>0</v>
      </c>
      <c r="E11" s="147">
        <f t="shared" si="2"/>
        <v>670</v>
      </c>
      <c r="F11" s="147">
        <f t="shared" si="2"/>
        <v>0</v>
      </c>
      <c r="G11" s="147">
        <f t="shared" si="2"/>
        <v>0</v>
      </c>
      <c r="H11" s="147">
        <f t="shared" si="2"/>
        <v>0</v>
      </c>
      <c r="I11" s="147">
        <f t="shared" si="2"/>
        <v>0.16</v>
      </c>
      <c r="J11" s="148">
        <f>SUM(B11:I11)</f>
        <v>670.16</v>
      </c>
    </row>
    <row r="12" spans="1:15" x14ac:dyDescent="0.2">
      <c r="G12" s="10"/>
      <c r="J12" s="6"/>
    </row>
    <row r="13" spans="1:15" s="17" customFormat="1" x14ac:dyDescent="0.2">
      <c r="A13" s="25" t="s">
        <v>8</v>
      </c>
      <c r="B13" s="15">
        <f t="shared" ref="B13:J13" si="3">SUM(B6,B11)</f>
        <v>0</v>
      </c>
      <c r="C13" s="15">
        <f t="shared" si="3"/>
        <v>6000</v>
      </c>
      <c r="D13" s="15">
        <f t="shared" si="3"/>
        <v>0</v>
      </c>
      <c r="E13" s="15">
        <f t="shared" si="3"/>
        <v>1340</v>
      </c>
      <c r="F13" s="15">
        <f t="shared" si="3"/>
        <v>0</v>
      </c>
      <c r="G13" s="15">
        <f t="shared" si="3"/>
        <v>0</v>
      </c>
      <c r="H13" s="15">
        <f t="shared" si="3"/>
        <v>0</v>
      </c>
      <c r="I13" s="15">
        <f t="shared" si="3"/>
        <v>0.33</v>
      </c>
      <c r="J13" s="15">
        <f t="shared" si="3"/>
        <v>7340.33</v>
      </c>
    </row>
    <row r="14" spans="1:15" s="17" customFormat="1" x14ac:dyDescent="0.2">
      <c r="A14" s="24">
        <v>44348</v>
      </c>
      <c r="B14" s="85"/>
      <c r="C14" s="86"/>
      <c r="D14" s="86"/>
      <c r="E14" s="86"/>
      <c r="F14" s="86"/>
      <c r="G14" s="90"/>
      <c r="H14" s="86"/>
      <c r="I14" s="29">
        <v>0.17</v>
      </c>
      <c r="J14" s="16"/>
    </row>
    <row r="15" spans="1:15" s="17" customFormat="1" x14ac:dyDescent="0.2">
      <c r="A15" s="26">
        <v>44358</v>
      </c>
      <c r="B15" s="85"/>
      <c r="C15" s="86"/>
      <c r="D15" s="86"/>
      <c r="E15" s="86">
        <v>670</v>
      </c>
      <c r="F15" s="86"/>
      <c r="G15" s="90"/>
      <c r="H15" s="86"/>
      <c r="I15" s="29"/>
      <c r="J15" s="16"/>
    </row>
    <row r="16" spans="1:15" x14ac:dyDescent="0.2">
      <c r="A16" s="26">
        <v>44364</v>
      </c>
      <c r="B16" s="9">
        <v>218.2</v>
      </c>
    </row>
    <row r="17" spans="1:10" s="22" customFormat="1" x14ac:dyDescent="0.2">
      <c r="A17" s="145" t="s">
        <v>9</v>
      </c>
      <c r="B17" s="146">
        <f t="shared" ref="B17:I17" si="4">SUM(B14:B16)</f>
        <v>218.2</v>
      </c>
      <c r="C17" s="146">
        <f t="shared" si="4"/>
        <v>0</v>
      </c>
      <c r="D17" s="146">
        <f t="shared" si="4"/>
        <v>0</v>
      </c>
      <c r="E17" s="146">
        <f t="shared" si="4"/>
        <v>670</v>
      </c>
      <c r="F17" s="146">
        <f t="shared" si="4"/>
        <v>0</v>
      </c>
      <c r="G17" s="146">
        <f t="shared" si="4"/>
        <v>0</v>
      </c>
      <c r="H17" s="146">
        <f t="shared" si="4"/>
        <v>0</v>
      </c>
      <c r="I17" s="146">
        <f t="shared" si="4"/>
        <v>0.17</v>
      </c>
      <c r="J17" s="149">
        <f>SUM(B17:I17)</f>
        <v>888.37</v>
      </c>
    </row>
    <row r="18" spans="1:10" s="17" customFormat="1" x14ac:dyDescent="0.2">
      <c r="A18" s="26"/>
      <c r="B18" s="15"/>
      <c r="C18" s="18"/>
      <c r="D18" s="18"/>
      <c r="E18" s="18"/>
      <c r="F18" s="18"/>
      <c r="G18" s="18"/>
      <c r="H18" s="18"/>
      <c r="I18" s="10"/>
      <c r="J18" s="16"/>
    </row>
    <row r="19" spans="1:10" s="99" customFormat="1" x14ac:dyDescent="0.2">
      <c r="A19" s="97" t="s">
        <v>8</v>
      </c>
      <c r="B19" s="98">
        <f t="shared" ref="B19:J19" si="5">SUM(B17,B13)</f>
        <v>218.2</v>
      </c>
      <c r="C19" s="98">
        <f t="shared" si="5"/>
        <v>6000</v>
      </c>
      <c r="D19" s="98">
        <f t="shared" si="5"/>
        <v>0</v>
      </c>
      <c r="E19" s="98">
        <f t="shared" si="5"/>
        <v>2010</v>
      </c>
      <c r="F19" s="98">
        <f t="shared" si="5"/>
        <v>0</v>
      </c>
      <c r="G19" s="98">
        <f t="shared" si="5"/>
        <v>0</v>
      </c>
      <c r="H19" s="98">
        <f t="shared" si="5"/>
        <v>0</v>
      </c>
      <c r="I19" s="98">
        <f t="shared" si="5"/>
        <v>0.5</v>
      </c>
      <c r="J19" s="98">
        <f t="shared" si="5"/>
        <v>8228.7000000000007</v>
      </c>
    </row>
    <row r="20" spans="1:10" x14ac:dyDescent="0.2">
      <c r="A20" s="25"/>
      <c r="J20" s="6"/>
    </row>
    <row r="21" spans="1:10" x14ac:dyDescent="0.2">
      <c r="A21" s="26">
        <v>44378</v>
      </c>
      <c r="I21" s="10">
        <v>0.16</v>
      </c>
      <c r="J21" s="6"/>
    </row>
    <row r="22" spans="1:10" s="5" customFormat="1" x14ac:dyDescent="0.2">
      <c r="A22" s="26">
        <v>44389</v>
      </c>
      <c r="B22" s="6"/>
      <c r="E22" s="5">
        <v>670</v>
      </c>
      <c r="G22" s="6"/>
      <c r="J22" s="6"/>
    </row>
    <row r="23" spans="1:10" x14ac:dyDescent="0.2">
      <c r="A23" s="26">
        <v>44408</v>
      </c>
      <c r="B23" s="85">
        <v>690</v>
      </c>
      <c r="C23" s="86"/>
      <c r="D23" s="86"/>
      <c r="E23" s="86"/>
      <c r="F23" s="86"/>
      <c r="G23" s="90"/>
      <c r="H23" s="86"/>
      <c r="I23" s="29"/>
      <c r="J23" s="16"/>
    </row>
    <row r="24" spans="1:10" x14ac:dyDescent="0.2">
      <c r="B24" s="85"/>
      <c r="C24" s="86"/>
      <c r="D24" s="86"/>
      <c r="E24" s="86"/>
      <c r="F24" s="86"/>
      <c r="G24" s="90"/>
      <c r="H24" s="86"/>
      <c r="I24" s="29"/>
      <c r="J24" s="16"/>
    </row>
    <row r="25" spans="1:10" s="22" customFormat="1" x14ac:dyDescent="0.2">
      <c r="A25" s="145" t="s">
        <v>10</v>
      </c>
      <c r="B25" s="149">
        <f t="shared" ref="B25:I25" si="6">SUM(B20:B24)</f>
        <v>690</v>
      </c>
      <c r="C25" s="149">
        <f t="shared" si="6"/>
        <v>0</v>
      </c>
      <c r="D25" s="149">
        <f t="shared" si="6"/>
        <v>0</v>
      </c>
      <c r="E25" s="149">
        <f t="shared" si="6"/>
        <v>670</v>
      </c>
      <c r="F25" s="149">
        <f t="shared" si="6"/>
        <v>0</v>
      </c>
      <c r="G25" s="149">
        <f t="shared" si="6"/>
        <v>0</v>
      </c>
      <c r="H25" s="149">
        <f t="shared" si="6"/>
        <v>0</v>
      </c>
      <c r="I25" s="149">
        <f t="shared" si="6"/>
        <v>0.16</v>
      </c>
      <c r="J25" s="149">
        <f>SUM(B25:I25)</f>
        <v>1360.16</v>
      </c>
    </row>
    <row r="26" spans="1:10" s="17" customFormat="1" x14ac:dyDescent="0.2">
      <c r="A26" s="25"/>
      <c r="B26" s="16"/>
      <c r="C26" s="20"/>
      <c r="D26" s="20"/>
      <c r="E26" s="20"/>
      <c r="F26" s="20"/>
      <c r="G26" s="20"/>
      <c r="H26" s="20"/>
      <c r="I26" s="5"/>
      <c r="J26" s="16"/>
    </row>
    <row r="27" spans="1:10" s="17" customFormat="1" x14ac:dyDescent="0.2">
      <c r="A27" s="25" t="s">
        <v>8</v>
      </c>
      <c r="B27" s="16">
        <f t="shared" ref="B27:J27" si="7">SUM(B19,B25)</f>
        <v>908.2</v>
      </c>
      <c r="C27" s="16">
        <f t="shared" si="7"/>
        <v>6000</v>
      </c>
      <c r="D27" s="16">
        <f t="shared" si="7"/>
        <v>0</v>
      </c>
      <c r="E27" s="16">
        <f t="shared" si="7"/>
        <v>2680</v>
      </c>
      <c r="F27" s="16">
        <f t="shared" si="7"/>
        <v>0</v>
      </c>
      <c r="G27" s="16">
        <f t="shared" si="7"/>
        <v>0</v>
      </c>
      <c r="H27" s="16">
        <f t="shared" si="7"/>
        <v>0</v>
      </c>
      <c r="I27" s="16">
        <f t="shared" si="7"/>
        <v>0.66</v>
      </c>
      <c r="J27" s="16">
        <f t="shared" si="7"/>
        <v>9588.86</v>
      </c>
    </row>
    <row r="28" spans="1:10" x14ac:dyDescent="0.2">
      <c r="A28" s="26">
        <v>44409</v>
      </c>
      <c r="B28" s="85"/>
      <c r="C28" s="86"/>
      <c r="D28" s="86"/>
      <c r="E28" s="86"/>
      <c r="F28" s="86"/>
      <c r="G28" s="90"/>
      <c r="H28" s="86"/>
      <c r="I28" s="29">
        <v>0.17</v>
      </c>
      <c r="J28" s="16"/>
    </row>
    <row r="29" spans="1:10" s="5" customFormat="1" x14ac:dyDescent="0.2">
      <c r="A29" s="24">
        <v>44418</v>
      </c>
      <c r="B29" s="6"/>
      <c r="E29" s="5">
        <v>670</v>
      </c>
      <c r="G29" s="6"/>
      <c r="J29" s="6"/>
    </row>
    <row r="31" spans="1:10" s="22" customFormat="1" x14ac:dyDescent="0.2">
      <c r="A31" s="145" t="s">
        <v>11</v>
      </c>
      <c r="B31" s="149">
        <f t="shared" ref="B31:I31" si="8">SUM(B28:B30)</f>
        <v>0</v>
      </c>
      <c r="C31" s="149">
        <f t="shared" si="8"/>
        <v>0</v>
      </c>
      <c r="D31" s="149">
        <f t="shared" si="8"/>
        <v>0</v>
      </c>
      <c r="E31" s="149">
        <f t="shared" si="8"/>
        <v>670</v>
      </c>
      <c r="F31" s="149">
        <f t="shared" si="8"/>
        <v>0</v>
      </c>
      <c r="G31" s="149">
        <f t="shared" si="8"/>
        <v>0</v>
      </c>
      <c r="H31" s="149">
        <f t="shared" si="8"/>
        <v>0</v>
      </c>
      <c r="I31" s="149">
        <f t="shared" si="8"/>
        <v>0.17</v>
      </c>
      <c r="J31" s="149">
        <f>SUM(B31:I31)</f>
        <v>670.17</v>
      </c>
    </row>
    <row r="32" spans="1:10" s="17" customFormat="1" x14ac:dyDescent="0.2">
      <c r="A32" s="26"/>
      <c r="B32" s="16"/>
      <c r="C32" s="20"/>
      <c r="D32" s="20"/>
      <c r="E32" s="20"/>
      <c r="F32" s="20"/>
      <c r="G32" s="20"/>
      <c r="H32" s="20"/>
      <c r="I32" s="5"/>
      <c r="J32" s="16"/>
    </row>
    <row r="33" spans="1:10" s="17" customFormat="1" x14ac:dyDescent="0.2">
      <c r="A33" s="25" t="s">
        <v>8</v>
      </c>
      <c r="B33" s="16">
        <f t="shared" ref="B33:J33" si="9">SUM(B27,B31)</f>
        <v>908.2</v>
      </c>
      <c r="C33" s="16">
        <f t="shared" si="9"/>
        <v>6000</v>
      </c>
      <c r="D33" s="16">
        <f t="shared" si="9"/>
        <v>0</v>
      </c>
      <c r="E33" s="16">
        <f t="shared" si="9"/>
        <v>3350</v>
      </c>
      <c r="F33" s="16">
        <f t="shared" si="9"/>
        <v>0</v>
      </c>
      <c r="G33" s="16">
        <f t="shared" si="9"/>
        <v>0</v>
      </c>
      <c r="H33" s="16">
        <f t="shared" si="9"/>
        <v>0</v>
      </c>
      <c r="I33" s="16">
        <f t="shared" si="9"/>
        <v>0.83000000000000007</v>
      </c>
      <c r="J33" s="16">
        <f t="shared" si="9"/>
        <v>10259.030000000001</v>
      </c>
    </row>
    <row r="34" spans="1:10" s="17" customFormat="1" x14ac:dyDescent="0.2">
      <c r="A34" s="26">
        <v>44440</v>
      </c>
      <c r="B34" s="16"/>
      <c r="C34" s="76"/>
      <c r="D34" s="76"/>
      <c r="E34" s="76"/>
      <c r="F34" s="76"/>
      <c r="G34" s="76"/>
      <c r="H34" s="76"/>
      <c r="I34" s="88">
        <v>0.17</v>
      </c>
      <c r="J34" s="19"/>
    </row>
    <row r="35" spans="1:10" x14ac:dyDescent="0.2">
      <c r="A35" s="26">
        <v>44449</v>
      </c>
      <c r="E35" s="10">
        <v>670</v>
      </c>
      <c r="J35" s="6"/>
    </row>
    <row r="36" spans="1:10" x14ac:dyDescent="0.2">
      <c r="A36" s="26">
        <v>44468</v>
      </c>
      <c r="D36" s="10">
        <v>140</v>
      </c>
      <c r="J36" s="186"/>
    </row>
    <row r="37" spans="1:10" x14ac:dyDescent="0.2">
      <c r="A37" s="26">
        <v>44469</v>
      </c>
      <c r="C37" s="10">
        <v>6000</v>
      </c>
      <c r="J37" s="178"/>
    </row>
    <row r="38" spans="1:10" s="5" customFormat="1" x14ac:dyDescent="0.2">
      <c r="A38" s="26">
        <v>44469</v>
      </c>
      <c r="B38" s="6">
        <v>510</v>
      </c>
      <c r="G38" s="6"/>
      <c r="J38" s="6"/>
    </row>
    <row r="40" spans="1:10" s="22" customFormat="1" x14ac:dyDescent="0.2">
      <c r="A40" s="145" t="s">
        <v>12</v>
      </c>
      <c r="B40" s="149">
        <f t="shared" ref="B40:I40" si="10">SUM(B34:B39)</f>
        <v>510</v>
      </c>
      <c r="C40" s="149">
        <f t="shared" si="10"/>
        <v>6000</v>
      </c>
      <c r="D40" s="149">
        <f t="shared" si="10"/>
        <v>140</v>
      </c>
      <c r="E40" s="149">
        <f t="shared" si="10"/>
        <v>670</v>
      </c>
      <c r="F40" s="149">
        <f t="shared" si="10"/>
        <v>0</v>
      </c>
      <c r="G40" s="149">
        <f t="shared" si="10"/>
        <v>0</v>
      </c>
      <c r="H40" s="149">
        <f t="shared" si="10"/>
        <v>0</v>
      </c>
      <c r="I40" s="149">
        <f t="shared" si="10"/>
        <v>0.17</v>
      </c>
      <c r="J40" s="149">
        <f>SUM(B40:I40)</f>
        <v>7320.17</v>
      </c>
    </row>
    <row r="41" spans="1:10" s="17" customFormat="1" x14ac:dyDescent="0.2">
      <c r="A41" s="26"/>
      <c r="B41" s="16"/>
      <c r="C41" s="20"/>
      <c r="D41" s="20"/>
      <c r="E41" s="20"/>
      <c r="F41" s="20"/>
      <c r="G41" s="20"/>
      <c r="H41" s="20"/>
      <c r="I41" s="5"/>
      <c r="J41" s="16"/>
    </row>
    <row r="42" spans="1:10" s="17" customFormat="1" x14ac:dyDescent="0.2">
      <c r="A42" s="25" t="s">
        <v>8</v>
      </c>
      <c r="B42" s="16">
        <f t="shared" ref="B42:J42" si="11">SUM(B40,B33)</f>
        <v>1418.2</v>
      </c>
      <c r="C42" s="16">
        <f t="shared" si="11"/>
        <v>12000</v>
      </c>
      <c r="D42" s="16">
        <f t="shared" si="11"/>
        <v>140</v>
      </c>
      <c r="E42" s="16">
        <f t="shared" si="11"/>
        <v>4020</v>
      </c>
      <c r="F42" s="16">
        <f t="shared" si="11"/>
        <v>0</v>
      </c>
      <c r="G42" s="16">
        <f t="shared" si="11"/>
        <v>0</v>
      </c>
      <c r="H42" s="16">
        <f t="shared" si="11"/>
        <v>0</v>
      </c>
      <c r="I42" s="16">
        <f t="shared" si="11"/>
        <v>1</v>
      </c>
      <c r="J42" s="16">
        <f t="shared" si="11"/>
        <v>17579.2</v>
      </c>
    </row>
    <row r="43" spans="1:10" s="124" customFormat="1" x14ac:dyDescent="0.2">
      <c r="A43" s="26">
        <v>44470</v>
      </c>
      <c r="B43" s="119"/>
      <c r="C43" s="120"/>
      <c r="D43" s="120"/>
      <c r="E43" s="120"/>
      <c r="F43" s="120"/>
      <c r="G43" s="121"/>
      <c r="H43" s="120"/>
      <c r="I43" s="122">
        <v>0.16</v>
      </c>
      <c r="J43" s="123"/>
    </row>
    <row r="44" spans="1:10" s="124" customFormat="1" x14ac:dyDescent="0.2">
      <c r="A44" s="26">
        <v>44500</v>
      </c>
      <c r="B44" s="119"/>
      <c r="C44" s="120"/>
      <c r="D44" s="120"/>
      <c r="E44" s="120"/>
      <c r="F44" s="120"/>
      <c r="G44" s="121"/>
      <c r="H44" s="120"/>
      <c r="I44" s="122">
        <v>0.17</v>
      </c>
      <c r="J44" s="123"/>
    </row>
    <row r="45" spans="1:10" s="124" customFormat="1" x14ac:dyDescent="0.2">
      <c r="A45" s="26">
        <v>44475</v>
      </c>
      <c r="B45" s="119"/>
      <c r="C45" s="120"/>
      <c r="D45" s="120">
        <v>60</v>
      </c>
      <c r="E45" s="120"/>
      <c r="F45" s="120"/>
      <c r="G45" s="121"/>
      <c r="H45" s="120"/>
      <c r="I45" s="122"/>
      <c r="J45" s="123"/>
    </row>
    <row r="46" spans="1:10" s="124" customFormat="1" x14ac:dyDescent="0.2">
      <c r="A46" s="26">
        <v>44483</v>
      </c>
      <c r="B46" s="119"/>
      <c r="C46" s="120"/>
      <c r="D46" s="120">
        <v>140</v>
      </c>
      <c r="E46" s="120"/>
      <c r="F46" s="120"/>
      <c r="G46" s="121"/>
      <c r="H46" s="120"/>
      <c r="I46" s="122"/>
      <c r="J46" s="123"/>
    </row>
    <row r="47" spans="1:10" s="124" customFormat="1" x14ac:dyDescent="0.2">
      <c r="A47" s="26">
        <v>44492</v>
      </c>
      <c r="B47" s="119"/>
      <c r="C47" s="120"/>
      <c r="D47" s="120">
        <v>140</v>
      </c>
      <c r="E47" s="120"/>
      <c r="F47" s="120"/>
      <c r="G47" s="121"/>
      <c r="H47" s="120"/>
      <c r="I47" s="122"/>
      <c r="J47" s="123"/>
    </row>
    <row r="48" spans="1:10" x14ac:dyDescent="0.2">
      <c r="A48" s="117">
        <v>44480</v>
      </c>
      <c r="B48" s="6"/>
      <c r="C48" s="5"/>
      <c r="D48" s="5"/>
      <c r="E48" s="5">
        <v>670</v>
      </c>
      <c r="F48" s="5"/>
      <c r="G48" s="6"/>
      <c r="H48" s="5"/>
      <c r="I48" s="5"/>
    </row>
    <row r="49" spans="1:10" s="22" customFormat="1" x14ac:dyDescent="0.2">
      <c r="A49" s="145" t="s">
        <v>13</v>
      </c>
      <c r="B49" s="149">
        <f t="shared" ref="B49:I49" si="12">SUM(B43:B48)</f>
        <v>0</v>
      </c>
      <c r="C49" s="149">
        <f t="shared" si="12"/>
        <v>0</v>
      </c>
      <c r="D49" s="149">
        <f t="shared" si="12"/>
        <v>340</v>
      </c>
      <c r="E49" s="149">
        <f t="shared" si="12"/>
        <v>670</v>
      </c>
      <c r="F49" s="149">
        <f t="shared" si="12"/>
        <v>0</v>
      </c>
      <c r="G49" s="149">
        <f t="shared" si="12"/>
        <v>0</v>
      </c>
      <c r="H49" s="149">
        <f t="shared" si="12"/>
        <v>0</v>
      </c>
      <c r="I49" s="149">
        <f t="shared" si="12"/>
        <v>0.33</v>
      </c>
      <c r="J49" s="149">
        <f>SUM(B49:I49)</f>
        <v>1010.33</v>
      </c>
    </row>
    <row r="50" spans="1:10" s="17" customFormat="1" x14ac:dyDescent="0.2">
      <c r="A50" s="117"/>
      <c r="B50" s="16"/>
      <c r="C50" s="20"/>
      <c r="D50" s="20"/>
      <c r="E50" s="20"/>
      <c r="F50" s="20"/>
      <c r="G50" s="20"/>
      <c r="H50" s="20"/>
      <c r="I50" s="5"/>
      <c r="J50" s="16"/>
    </row>
    <row r="51" spans="1:10" s="17" customFormat="1" x14ac:dyDescent="0.2">
      <c r="A51" s="25" t="s">
        <v>8</v>
      </c>
      <c r="B51" s="16">
        <f t="shared" ref="B51:J51" si="13">SUM(B49,B42)</f>
        <v>1418.2</v>
      </c>
      <c r="C51" s="16">
        <f t="shared" si="13"/>
        <v>12000</v>
      </c>
      <c r="D51" s="16">
        <f t="shared" si="13"/>
        <v>480</v>
      </c>
      <c r="E51" s="16">
        <f t="shared" si="13"/>
        <v>4690</v>
      </c>
      <c r="F51" s="16">
        <f t="shared" si="13"/>
        <v>0</v>
      </c>
      <c r="G51" s="16">
        <f t="shared" si="13"/>
        <v>0</v>
      </c>
      <c r="H51" s="16">
        <f t="shared" si="13"/>
        <v>0</v>
      </c>
      <c r="I51" s="16">
        <f t="shared" si="13"/>
        <v>1.33</v>
      </c>
      <c r="J51" s="16">
        <f t="shared" si="13"/>
        <v>18589.530000000002</v>
      </c>
    </row>
    <row r="52" spans="1:10" x14ac:dyDescent="0.2">
      <c r="A52" s="26">
        <v>44501</v>
      </c>
      <c r="B52" s="6"/>
      <c r="C52" s="88"/>
      <c r="D52" s="88"/>
      <c r="E52" s="88"/>
      <c r="F52" s="88"/>
      <c r="G52" s="88"/>
      <c r="H52" s="88"/>
      <c r="I52" s="88">
        <v>0</v>
      </c>
    </row>
    <row r="53" spans="1:10" x14ac:dyDescent="0.2">
      <c r="A53" s="26">
        <v>44504</v>
      </c>
      <c r="B53" s="187">
        <v>40</v>
      </c>
      <c r="C53" s="88"/>
      <c r="D53" s="88"/>
      <c r="E53" s="88"/>
      <c r="F53" s="88"/>
      <c r="G53" s="88"/>
      <c r="H53" s="88"/>
      <c r="I53" s="88"/>
    </row>
    <row r="54" spans="1:10" x14ac:dyDescent="0.2">
      <c r="A54" s="26">
        <v>44504</v>
      </c>
      <c r="B54" s="187">
        <v>40</v>
      </c>
      <c r="C54" s="88"/>
      <c r="D54" s="88"/>
      <c r="E54" s="88"/>
      <c r="F54" s="88"/>
      <c r="G54" s="88"/>
      <c r="H54" s="88"/>
      <c r="I54" s="88"/>
    </row>
    <row r="55" spans="1:10" x14ac:dyDescent="0.2">
      <c r="A55" s="26">
        <v>44513</v>
      </c>
      <c r="B55" s="187">
        <v>36</v>
      </c>
      <c r="C55" s="88"/>
      <c r="D55" s="88"/>
      <c r="E55" s="88"/>
      <c r="F55" s="88"/>
      <c r="G55" s="88"/>
      <c r="H55" s="88"/>
      <c r="I55" s="88"/>
    </row>
    <row r="56" spans="1:10" x14ac:dyDescent="0.2">
      <c r="A56" s="26">
        <v>44513</v>
      </c>
      <c r="B56" s="187">
        <v>36</v>
      </c>
      <c r="C56" s="88"/>
      <c r="D56" s="88"/>
      <c r="E56" s="88"/>
      <c r="F56" s="88"/>
      <c r="G56" s="88"/>
      <c r="H56" s="88"/>
      <c r="I56" s="88"/>
    </row>
    <row r="57" spans="1:10" x14ac:dyDescent="0.2">
      <c r="A57" s="26">
        <v>44522</v>
      </c>
      <c r="B57" s="187">
        <v>40</v>
      </c>
      <c r="C57" s="88"/>
      <c r="D57" s="88"/>
      <c r="E57" s="88"/>
      <c r="F57" s="88"/>
      <c r="G57" s="88"/>
      <c r="H57" s="88"/>
      <c r="I57" s="88"/>
    </row>
    <row r="58" spans="1:10" x14ac:dyDescent="0.2">
      <c r="A58" s="26">
        <v>44145</v>
      </c>
      <c r="B58" s="6"/>
      <c r="C58" s="88"/>
      <c r="D58" s="88"/>
      <c r="E58" s="88">
        <v>670</v>
      </c>
      <c r="F58" s="88"/>
      <c r="G58" s="88"/>
      <c r="H58" s="88"/>
      <c r="I58" s="88"/>
    </row>
    <row r="59" spans="1:10" x14ac:dyDescent="0.2">
      <c r="A59" s="3"/>
      <c r="B59" s="6"/>
      <c r="C59" s="5"/>
      <c r="D59" s="5"/>
      <c r="E59" s="5"/>
      <c r="F59" s="5"/>
      <c r="G59" s="6"/>
      <c r="H59" s="5"/>
      <c r="I59" s="5"/>
    </row>
    <row r="60" spans="1:10" s="22" customFormat="1" x14ac:dyDescent="0.2">
      <c r="A60" s="145" t="s">
        <v>14</v>
      </c>
      <c r="B60" s="150">
        <f t="shared" ref="B60:I60" si="14">SUM(B52:B59)</f>
        <v>192</v>
      </c>
      <c r="C60" s="150">
        <f t="shared" si="14"/>
        <v>0</v>
      </c>
      <c r="D60" s="150">
        <f t="shared" si="14"/>
        <v>0</v>
      </c>
      <c r="E60" s="150">
        <f t="shared" si="14"/>
        <v>670</v>
      </c>
      <c r="F60" s="150">
        <f t="shared" si="14"/>
        <v>0</v>
      </c>
      <c r="G60" s="150">
        <f t="shared" si="14"/>
        <v>0</v>
      </c>
      <c r="H60" s="150">
        <f t="shared" si="14"/>
        <v>0</v>
      </c>
      <c r="I60" s="150">
        <f t="shared" si="14"/>
        <v>0</v>
      </c>
      <c r="J60" s="149">
        <f>SUM(B60:I60)</f>
        <v>862</v>
      </c>
    </row>
    <row r="61" spans="1:10" s="17" customFormat="1" x14ac:dyDescent="0.2">
      <c r="A61" s="26"/>
      <c r="B61" s="16"/>
      <c r="C61" s="20"/>
      <c r="D61" s="20"/>
      <c r="E61" s="20"/>
      <c r="F61" s="20"/>
      <c r="G61" s="20"/>
      <c r="H61" s="20"/>
      <c r="I61" s="5"/>
      <c r="J61" s="16"/>
    </row>
    <row r="62" spans="1:10" s="17" customFormat="1" x14ac:dyDescent="0.2">
      <c r="A62" s="25" t="s">
        <v>8</v>
      </c>
      <c r="B62" s="16">
        <f t="shared" ref="B62:J62" si="15">SUM(B60,B51)</f>
        <v>1610.2</v>
      </c>
      <c r="C62" s="16">
        <f t="shared" si="15"/>
        <v>12000</v>
      </c>
      <c r="D62" s="16">
        <f t="shared" si="15"/>
        <v>480</v>
      </c>
      <c r="E62" s="16">
        <f t="shared" si="15"/>
        <v>5360</v>
      </c>
      <c r="F62" s="16">
        <f t="shared" si="15"/>
        <v>0</v>
      </c>
      <c r="G62" s="16">
        <f t="shared" si="15"/>
        <v>0</v>
      </c>
      <c r="H62" s="16">
        <f t="shared" si="15"/>
        <v>0</v>
      </c>
      <c r="I62" s="16">
        <f t="shared" si="15"/>
        <v>1.33</v>
      </c>
      <c r="J62" s="16">
        <f t="shared" si="15"/>
        <v>19451.530000000002</v>
      </c>
    </row>
    <row r="63" spans="1:10" s="17" customFormat="1" x14ac:dyDescent="0.2">
      <c r="A63" s="26">
        <v>44531</v>
      </c>
      <c r="B63" s="16"/>
      <c r="C63" s="76"/>
      <c r="D63" s="76"/>
      <c r="E63" s="76"/>
      <c r="F63" s="76"/>
      <c r="G63" s="76"/>
      <c r="H63" s="76"/>
      <c r="I63" s="88">
        <v>0.16</v>
      </c>
      <c r="J63" s="19"/>
    </row>
    <row r="64" spans="1:10" s="17" customFormat="1" x14ac:dyDescent="0.2">
      <c r="A64" s="26">
        <v>44535</v>
      </c>
      <c r="B64" s="188">
        <v>53</v>
      </c>
      <c r="C64" s="76"/>
      <c r="D64" s="76"/>
      <c r="E64" s="76"/>
      <c r="F64" s="76"/>
      <c r="G64" s="76"/>
      <c r="H64" s="76"/>
      <c r="I64" s="88"/>
      <c r="J64" s="19"/>
    </row>
    <row r="65" spans="1:11" s="17" customFormat="1" x14ac:dyDescent="0.2">
      <c r="A65" s="26">
        <v>44552</v>
      </c>
      <c r="B65" s="187">
        <v>40</v>
      </c>
      <c r="C65" s="76"/>
      <c r="D65" s="76"/>
      <c r="E65" s="76"/>
      <c r="F65" s="76"/>
      <c r="G65" s="76"/>
      <c r="H65" s="76"/>
      <c r="I65" s="88"/>
      <c r="J65" s="19"/>
    </row>
    <row r="66" spans="1:11" s="17" customFormat="1" x14ac:dyDescent="0.2">
      <c r="A66" s="26">
        <v>44559</v>
      </c>
      <c r="B66" s="187">
        <v>218.2</v>
      </c>
      <c r="C66" s="76"/>
      <c r="D66" s="76"/>
      <c r="E66" s="76"/>
      <c r="F66" s="76"/>
      <c r="G66" s="76"/>
      <c r="H66" s="76"/>
      <c r="I66" s="88"/>
      <c r="J66" s="19"/>
    </row>
    <row r="67" spans="1:11" s="17" customFormat="1" x14ac:dyDescent="0.2">
      <c r="A67" s="26">
        <v>44559</v>
      </c>
      <c r="B67" s="187">
        <v>150</v>
      </c>
      <c r="C67" s="76"/>
      <c r="D67" s="76"/>
      <c r="E67" s="76"/>
      <c r="F67" s="76"/>
      <c r="G67" s="76"/>
      <c r="H67" s="76"/>
      <c r="I67" s="88"/>
      <c r="J67" s="19"/>
    </row>
    <row r="68" spans="1:11" s="17" customFormat="1" x14ac:dyDescent="0.2">
      <c r="A68" s="26">
        <v>44561</v>
      </c>
      <c r="B68" s="187">
        <v>1810</v>
      </c>
      <c r="C68" s="76"/>
      <c r="D68" s="76"/>
      <c r="E68" s="76"/>
      <c r="F68" s="76"/>
      <c r="G68" s="76"/>
      <c r="H68" s="76"/>
      <c r="I68" s="88"/>
      <c r="J68" s="19"/>
    </row>
    <row r="69" spans="1:11" x14ac:dyDescent="0.2">
      <c r="A69" s="118">
        <v>44540</v>
      </c>
      <c r="E69" s="10">
        <v>670</v>
      </c>
    </row>
    <row r="70" spans="1:11" x14ac:dyDescent="0.2">
      <c r="A70" s="145" t="s">
        <v>15</v>
      </c>
      <c r="B70" s="149">
        <f t="shared" ref="B70:I70" si="16">SUM(B63:B69)</f>
        <v>2271.1999999999998</v>
      </c>
      <c r="C70" s="149">
        <f t="shared" si="16"/>
        <v>0</v>
      </c>
      <c r="D70" s="149">
        <f t="shared" si="16"/>
        <v>0</v>
      </c>
      <c r="E70" s="149">
        <f t="shared" si="16"/>
        <v>670</v>
      </c>
      <c r="F70" s="149">
        <f t="shared" si="16"/>
        <v>0</v>
      </c>
      <c r="G70" s="149">
        <f t="shared" si="16"/>
        <v>0</v>
      </c>
      <c r="H70" s="149">
        <f t="shared" si="16"/>
        <v>0</v>
      </c>
      <c r="I70" s="149">
        <f t="shared" si="16"/>
        <v>0.16</v>
      </c>
      <c r="J70" s="149">
        <f>SUM(B70:I70)</f>
        <v>2941.3599999999997</v>
      </c>
      <c r="K70" s="22"/>
    </row>
    <row r="71" spans="1:11" x14ac:dyDescent="0.2">
      <c r="B71" s="16"/>
      <c r="C71" s="20"/>
      <c r="D71" s="20"/>
      <c r="E71" s="20"/>
      <c r="F71" s="20"/>
      <c r="G71" s="20"/>
      <c r="H71" s="20"/>
      <c r="I71" s="5"/>
      <c r="J71" s="16"/>
      <c r="K71" s="17"/>
    </row>
    <row r="72" spans="1:11" x14ac:dyDescent="0.2">
      <c r="A72" s="25" t="s">
        <v>8</v>
      </c>
      <c r="B72" s="16">
        <f t="shared" ref="B72:J72" si="17">SUM(B70,B62)</f>
        <v>3881.3999999999996</v>
      </c>
      <c r="C72" s="16">
        <f t="shared" si="17"/>
        <v>12000</v>
      </c>
      <c r="D72" s="16">
        <f t="shared" si="17"/>
        <v>480</v>
      </c>
      <c r="E72" s="16">
        <f t="shared" si="17"/>
        <v>6030</v>
      </c>
      <c r="F72" s="16">
        <f t="shared" si="17"/>
        <v>0</v>
      </c>
      <c r="G72" s="16">
        <f t="shared" si="17"/>
        <v>0</v>
      </c>
      <c r="H72" s="16">
        <f t="shared" si="17"/>
        <v>0</v>
      </c>
      <c r="I72" s="16">
        <f t="shared" si="17"/>
        <v>1.49</v>
      </c>
      <c r="J72" s="16">
        <f t="shared" si="17"/>
        <v>22392.890000000003</v>
      </c>
      <c r="K72" s="17"/>
    </row>
    <row r="73" spans="1:11" x14ac:dyDescent="0.2">
      <c r="A73" s="26">
        <v>44562</v>
      </c>
      <c r="B73" s="16"/>
      <c r="C73" s="76"/>
      <c r="D73" s="76"/>
      <c r="E73" s="76"/>
      <c r="F73" s="76"/>
      <c r="G73" s="76"/>
      <c r="H73" s="76"/>
      <c r="I73" s="88">
        <v>0.17</v>
      </c>
      <c r="J73" s="19"/>
      <c r="K73" s="17"/>
    </row>
    <row r="74" spans="1:11" s="5" customFormat="1" x14ac:dyDescent="0.2">
      <c r="A74" s="26">
        <v>44571</v>
      </c>
      <c r="B74" s="127"/>
      <c r="C74" s="120"/>
      <c r="D74" s="120"/>
      <c r="E74" s="120">
        <v>670</v>
      </c>
      <c r="F74" s="120"/>
      <c r="G74" s="121"/>
      <c r="H74" s="120"/>
      <c r="I74" s="122"/>
      <c r="J74" s="6"/>
    </row>
    <row r="75" spans="1:11" x14ac:dyDescent="0.2">
      <c r="A75" s="145" t="s">
        <v>16</v>
      </c>
      <c r="B75" s="149">
        <f t="shared" ref="B75:I75" si="18">SUM(B73:B74)</f>
        <v>0</v>
      </c>
      <c r="C75" s="149">
        <f t="shared" si="18"/>
        <v>0</v>
      </c>
      <c r="D75" s="149">
        <f t="shared" si="18"/>
        <v>0</v>
      </c>
      <c r="E75" s="149">
        <f t="shared" si="18"/>
        <v>670</v>
      </c>
      <c r="F75" s="149">
        <f t="shared" si="18"/>
        <v>0</v>
      </c>
      <c r="G75" s="149">
        <f t="shared" si="18"/>
        <v>0</v>
      </c>
      <c r="H75" s="149">
        <f t="shared" si="18"/>
        <v>0</v>
      </c>
      <c r="I75" s="149">
        <f t="shared" si="18"/>
        <v>0.17</v>
      </c>
      <c r="J75" s="149">
        <f>SUM(B75:I75)</f>
        <v>670.17</v>
      </c>
      <c r="K75" s="22"/>
    </row>
    <row r="76" spans="1:11" x14ac:dyDescent="0.2">
      <c r="B76" s="23"/>
      <c r="C76" s="23"/>
      <c r="D76" s="23"/>
      <c r="E76" s="23"/>
      <c r="F76" s="23"/>
      <c r="G76" s="23"/>
      <c r="H76" s="23"/>
      <c r="I76" s="23"/>
      <c r="J76" s="23"/>
      <c r="K76" s="22"/>
    </row>
    <row r="77" spans="1:11" x14ac:dyDescent="0.2">
      <c r="A77" s="25" t="s">
        <v>8</v>
      </c>
      <c r="B77" s="16">
        <f t="shared" ref="B77:J77" si="19">SUM(B75,B72)</f>
        <v>3881.3999999999996</v>
      </c>
      <c r="C77" s="16">
        <f t="shared" si="19"/>
        <v>12000</v>
      </c>
      <c r="D77" s="16">
        <f t="shared" si="19"/>
        <v>480</v>
      </c>
      <c r="E77" s="16">
        <f t="shared" si="19"/>
        <v>6700</v>
      </c>
      <c r="F77" s="16">
        <f t="shared" si="19"/>
        <v>0</v>
      </c>
      <c r="G77" s="16">
        <f t="shared" si="19"/>
        <v>0</v>
      </c>
      <c r="H77" s="16">
        <f t="shared" si="19"/>
        <v>0</v>
      </c>
      <c r="I77" s="16">
        <f t="shared" si="19"/>
        <v>1.66</v>
      </c>
      <c r="J77" s="16">
        <f t="shared" si="19"/>
        <v>23063.06</v>
      </c>
      <c r="K77" s="17"/>
    </row>
    <row r="78" spans="1:11" x14ac:dyDescent="0.2">
      <c r="A78" s="26">
        <v>44593</v>
      </c>
      <c r="B78" s="23"/>
      <c r="C78" s="23"/>
      <c r="D78" s="23"/>
      <c r="E78" s="23"/>
      <c r="F78" s="23"/>
      <c r="G78" s="23"/>
      <c r="H78" s="23"/>
      <c r="I78" s="6">
        <v>0.17</v>
      </c>
      <c r="J78" s="23"/>
      <c r="K78" s="22"/>
    </row>
    <row r="79" spans="1:11" x14ac:dyDescent="0.2">
      <c r="A79" s="26">
        <v>44599</v>
      </c>
      <c r="B79" s="23"/>
      <c r="C79" s="23"/>
      <c r="D79" s="190">
        <v>-140</v>
      </c>
      <c r="E79" s="23"/>
      <c r="F79" s="23"/>
      <c r="G79" s="23"/>
      <c r="H79" s="23"/>
      <c r="I79" s="190"/>
      <c r="J79" s="23"/>
      <c r="K79" s="22"/>
    </row>
    <row r="80" spans="1:11" x14ac:dyDescent="0.2">
      <c r="A80" s="26">
        <v>44599</v>
      </c>
      <c r="B80" s="190">
        <v>75</v>
      </c>
      <c r="C80" s="23"/>
      <c r="D80" s="23"/>
      <c r="E80" s="23"/>
      <c r="F80" s="23"/>
      <c r="G80" s="23"/>
      <c r="H80" s="23"/>
      <c r="I80" s="190"/>
      <c r="J80" s="23"/>
      <c r="K80" s="22"/>
    </row>
    <row r="81" spans="1:11" x14ac:dyDescent="0.2">
      <c r="A81" s="26">
        <v>44617</v>
      </c>
      <c r="B81" s="190">
        <v>75</v>
      </c>
      <c r="C81" s="23"/>
      <c r="D81" s="23"/>
      <c r="E81" s="23"/>
      <c r="F81" s="23"/>
      <c r="G81" s="23"/>
      <c r="H81" s="23"/>
      <c r="I81" s="190"/>
      <c r="J81" s="23"/>
      <c r="K81" s="22"/>
    </row>
    <row r="82" spans="1:11" s="5" customFormat="1" x14ac:dyDescent="0.2">
      <c r="A82" s="26">
        <v>44603</v>
      </c>
      <c r="B82" s="6"/>
      <c r="E82" s="5">
        <v>670</v>
      </c>
      <c r="G82" s="6"/>
      <c r="J82" s="6"/>
    </row>
    <row r="83" spans="1:11" x14ac:dyDescent="0.2">
      <c r="A83" s="145" t="s">
        <v>17</v>
      </c>
      <c r="B83" s="149">
        <f t="shared" ref="B83:I83" si="20">SUM(B78:B82)</f>
        <v>150</v>
      </c>
      <c r="C83" s="149">
        <f t="shared" si="20"/>
        <v>0</v>
      </c>
      <c r="D83" s="149">
        <f t="shared" si="20"/>
        <v>-140</v>
      </c>
      <c r="E83" s="149">
        <f t="shared" si="20"/>
        <v>670</v>
      </c>
      <c r="F83" s="149">
        <f t="shared" si="20"/>
        <v>0</v>
      </c>
      <c r="G83" s="149">
        <f t="shared" si="20"/>
        <v>0</v>
      </c>
      <c r="H83" s="149">
        <f t="shared" si="20"/>
        <v>0</v>
      </c>
      <c r="I83" s="149">
        <f t="shared" si="20"/>
        <v>0.17</v>
      </c>
      <c r="J83" s="149">
        <f>SUM(B83:I83)</f>
        <v>680.17</v>
      </c>
      <c r="K83" s="22"/>
    </row>
    <row r="84" spans="1:11" x14ac:dyDescent="0.2">
      <c r="B84" s="16"/>
      <c r="C84" s="20"/>
      <c r="D84" s="20"/>
      <c r="E84" s="20"/>
      <c r="F84" s="20"/>
      <c r="G84" s="20"/>
      <c r="H84" s="20"/>
      <c r="I84" s="5"/>
      <c r="J84" s="16"/>
      <c r="K84" s="17"/>
    </row>
    <row r="85" spans="1:11" x14ac:dyDescent="0.2">
      <c r="A85" s="25" t="s">
        <v>8</v>
      </c>
      <c r="B85" s="16">
        <f t="shared" ref="B85:J85" si="21">SUM(B83,B77)</f>
        <v>4031.3999999999996</v>
      </c>
      <c r="C85" s="16">
        <f t="shared" si="21"/>
        <v>12000</v>
      </c>
      <c r="D85" s="16">
        <f t="shared" si="21"/>
        <v>340</v>
      </c>
      <c r="E85" s="16">
        <f t="shared" si="21"/>
        <v>7370</v>
      </c>
      <c r="F85" s="16">
        <f t="shared" si="21"/>
        <v>0</v>
      </c>
      <c r="G85" s="16">
        <f t="shared" si="21"/>
        <v>0</v>
      </c>
      <c r="H85" s="16">
        <f t="shared" si="21"/>
        <v>0</v>
      </c>
      <c r="I85" s="16">
        <f t="shared" si="21"/>
        <v>1.8299999999999998</v>
      </c>
      <c r="J85" s="16">
        <f t="shared" si="21"/>
        <v>23743.23</v>
      </c>
      <c r="K85" s="17"/>
    </row>
    <row r="86" spans="1:11" s="14" customFormat="1" x14ac:dyDescent="0.2">
      <c r="A86" s="26">
        <v>44621</v>
      </c>
      <c r="B86" s="13"/>
      <c r="C86" s="13"/>
      <c r="D86" s="13"/>
      <c r="E86" s="13"/>
      <c r="F86" s="13"/>
      <c r="G86" s="13"/>
      <c r="H86" s="13"/>
      <c r="I86" s="6">
        <v>0.15</v>
      </c>
      <c r="J86" s="13"/>
    </row>
    <row r="87" spans="1:11" s="14" customFormat="1" x14ac:dyDescent="0.2">
      <c r="A87" s="26">
        <v>44645</v>
      </c>
      <c r="B87" s="190">
        <v>75</v>
      </c>
      <c r="C87" s="13"/>
      <c r="D87" s="13"/>
      <c r="E87" s="13"/>
      <c r="F87" s="13"/>
      <c r="G87" s="13"/>
      <c r="H87" s="13"/>
      <c r="I87" s="190"/>
      <c r="J87" s="13"/>
    </row>
    <row r="88" spans="1:11" s="14" customFormat="1" x14ac:dyDescent="0.2">
      <c r="A88" s="26">
        <v>44630</v>
      </c>
      <c r="B88" s="191">
        <v>40</v>
      </c>
      <c r="C88" s="13"/>
      <c r="D88" s="13"/>
      <c r="E88" s="13"/>
      <c r="F88" s="13"/>
      <c r="G88" s="13"/>
      <c r="H88" s="13"/>
      <c r="I88" s="191"/>
      <c r="J88" s="13"/>
    </row>
    <row r="89" spans="1:11" s="5" customFormat="1" x14ac:dyDescent="0.2">
      <c r="A89" s="26">
        <v>44630</v>
      </c>
      <c r="B89" s="6"/>
      <c r="E89" s="5">
        <v>670</v>
      </c>
      <c r="G89" s="6"/>
      <c r="J89" s="6"/>
    </row>
    <row r="90" spans="1:11" x14ac:dyDescent="0.2">
      <c r="A90" s="26">
        <v>44651</v>
      </c>
      <c r="B90" s="6">
        <v>2080</v>
      </c>
      <c r="C90" s="5"/>
      <c r="D90" s="5"/>
      <c r="E90" s="5"/>
      <c r="F90" s="5"/>
      <c r="G90" s="5"/>
      <c r="H90" s="5"/>
      <c r="I90" s="5"/>
    </row>
    <row r="91" spans="1:11" x14ac:dyDescent="0.2">
      <c r="A91" s="145" t="s">
        <v>18</v>
      </c>
      <c r="B91" s="149">
        <f t="shared" ref="B91:I91" si="22">SUM(B86:B90)</f>
        <v>2195</v>
      </c>
      <c r="C91" s="149">
        <f t="shared" si="22"/>
        <v>0</v>
      </c>
      <c r="D91" s="149">
        <f t="shared" si="22"/>
        <v>0</v>
      </c>
      <c r="E91" s="149">
        <f t="shared" si="22"/>
        <v>670</v>
      </c>
      <c r="F91" s="149">
        <f t="shared" si="22"/>
        <v>0</v>
      </c>
      <c r="G91" s="149">
        <f t="shared" si="22"/>
        <v>0</v>
      </c>
      <c r="H91" s="149">
        <f t="shared" si="22"/>
        <v>0</v>
      </c>
      <c r="I91" s="149">
        <f t="shared" si="22"/>
        <v>0.15</v>
      </c>
      <c r="J91" s="149">
        <f>SUM(B91:I91)</f>
        <v>2865.15</v>
      </c>
      <c r="K91" s="22"/>
    </row>
    <row r="92" spans="1:11" x14ac:dyDescent="0.2">
      <c r="B92" s="16"/>
      <c r="C92" s="20"/>
      <c r="D92" s="20"/>
      <c r="E92" s="20"/>
      <c r="F92" s="20"/>
      <c r="G92" s="20"/>
      <c r="H92" s="20"/>
      <c r="I92" s="5"/>
      <c r="J92" s="16"/>
      <c r="K92" s="17"/>
    </row>
    <row r="93" spans="1:11" x14ac:dyDescent="0.2">
      <c r="A93" s="25" t="s">
        <v>8</v>
      </c>
      <c r="B93" s="16">
        <f t="shared" ref="B93:J93" si="23">SUM(B91,B85)</f>
        <v>6226.4</v>
      </c>
      <c r="C93" s="16">
        <f t="shared" si="23"/>
        <v>12000</v>
      </c>
      <c r="D93" s="16">
        <f t="shared" si="23"/>
        <v>340</v>
      </c>
      <c r="E93" s="16">
        <f t="shared" si="23"/>
        <v>8040</v>
      </c>
      <c r="F93" s="16">
        <f t="shared" si="23"/>
        <v>0</v>
      </c>
      <c r="G93" s="16">
        <f t="shared" si="23"/>
        <v>0</v>
      </c>
      <c r="H93" s="16">
        <f t="shared" si="23"/>
        <v>0</v>
      </c>
      <c r="I93" s="16">
        <f t="shared" si="23"/>
        <v>1.9799999999999998</v>
      </c>
      <c r="J93" s="16">
        <f t="shared" si="23"/>
        <v>26608.38</v>
      </c>
      <c r="K93" s="17"/>
    </row>
    <row r="94" spans="1:11" x14ac:dyDescent="0.2">
      <c r="A94" s="25"/>
      <c r="B94" s="6"/>
      <c r="C94" s="5"/>
      <c r="D94" s="5"/>
      <c r="E94" s="5"/>
      <c r="F94" s="5"/>
      <c r="G94" s="6"/>
      <c r="H94" s="5"/>
      <c r="I94" s="5"/>
    </row>
    <row r="95" spans="1:11" x14ac:dyDescent="0.2">
      <c r="A95" s="3"/>
      <c r="B95" s="6"/>
      <c r="C95" s="5"/>
      <c r="D95" s="5"/>
      <c r="E95" s="197"/>
      <c r="F95" s="197"/>
      <c r="G95" s="197"/>
      <c r="H95" s="197"/>
      <c r="I95" s="197"/>
      <c r="J95" s="197"/>
    </row>
    <row r="96" spans="1:11" x14ac:dyDescent="0.2">
      <c r="B96" s="6"/>
      <c r="C96" s="5"/>
      <c r="D96" s="5"/>
      <c r="E96" s="197"/>
      <c r="F96" s="197"/>
      <c r="G96" s="197"/>
      <c r="H96" s="197"/>
      <c r="I96" s="197"/>
      <c r="J96" s="197"/>
    </row>
    <row r="97" spans="1:10" x14ac:dyDescent="0.2">
      <c r="B97" s="6"/>
      <c r="C97" s="5"/>
      <c r="D97" s="5"/>
      <c r="E97" s="197"/>
      <c r="F97" s="197"/>
      <c r="G97" s="197"/>
      <c r="H97" s="197"/>
      <c r="I97" s="197"/>
      <c r="J97" s="197"/>
    </row>
    <row r="98" spans="1:10" x14ac:dyDescent="0.2">
      <c r="B98" s="6"/>
      <c r="C98" s="5"/>
      <c r="D98" s="5"/>
      <c r="E98" s="151"/>
      <c r="F98" s="5"/>
      <c r="G98" s="195"/>
      <c r="H98" s="196"/>
      <c r="I98" s="196"/>
    </row>
    <row r="99" spans="1:10" x14ac:dyDescent="0.2">
      <c r="B99" s="6"/>
      <c r="C99" s="5"/>
      <c r="D99" s="5"/>
      <c r="E99" s="5"/>
      <c r="F99" s="5"/>
      <c r="G99" s="6"/>
      <c r="H99" s="5"/>
      <c r="I99" s="5"/>
    </row>
    <row r="100" spans="1:10" x14ac:dyDescent="0.2">
      <c r="B100" s="6"/>
      <c r="C100" s="5"/>
      <c r="D100" s="5"/>
      <c r="E100" s="5"/>
      <c r="F100" s="5"/>
      <c r="G100" s="194"/>
      <c r="H100" s="194"/>
      <c r="I100" s="194"/>
      <c r="J100" s="5"/>
    </row>
    <row r="101" spans="1:10" s="1" customFormat="1" ht="15.75" x14ac:dyDescent="0.25">
      <c r="A101" s="26"/>
      <c r="B101" s="8"/>
      <c r="C101" s="7"/>
      <c r="D101" s="7"/>
      <c r="E101" s="7"/>
      <c r="F101" s="7"/>
      <c r="G101" s="192"/>
      <c r="H101" s="193"/>
      <c r="I101" s="193"/>
      <c r="J101" s="152"/>
    </row>
    <row r="102" spans="1:10" x14ac:dyDescent="0.2">
      <c r="B102" s="6"/>
      <c r="C102" s="5"/>
      <c r="D102" s="5"/>
      <c r="E102" s="5"/>
      <c r="F102" s="194"/>
      <c r="G102" s="194"/>
      <c r="H102" s="194"/>
      <c r="I102" s="194"/>
      <c r="J102" s="152"/>
    </row>
    <row r="103" spans="1:10" s="7" customFormat="1" ht="15.75" x14ac:dyDescent="0.25">
      <c r="A103" s="27"/>
      <c r="B103" s="8"/>
      <c r="G103" s="8"/>
      <c r="J103" s="8"/>
    </row>
    <row r="104" spans="1:10" x14ac:dyDescent="0.2">
      <c r="B104" s="6"/>
      <c r="C104" s="5"/>
      <c r="D104" s="5"/>
      <c r="E104" s="5"/>
      <c r="F104" s="5"/>
      <c r="G104" s="6"/>
      <c r="H104" s="5"/>
      <c r="I104" s="5"/>
    </row>
    <row r="105" spans="1:10" ht="15.75" x14ac:dyDescent="0.25">
      <c r="A105" s="27"/>
      <c r="B105" s="6"/>
      <c r="C105" s="5"/>
      <c r="D105" s="5"/>
      <c r="E105" s="5"/>
      <c r="F105" s="5"/>
      <c r="G105" s="6"/>
      <c r="H105" s="5"/>
      <c r="I105" s="5"/>
    </row>
    <row r="106" spans="1:10" x14ac:dyDescent="0.2">
      <c r="B106" s="6"/>
      <c r="C106" s="5"/>
      <c r="D106" s="5"/>
      <c r="E106" s="5"/>
      <c r="F106" s="5"/>
      <c r="G106" s="6"/>
      <c r="H106" s="5"/>
      <c r="I106" s="5"/>
    </row>
    <row r="107" spans="1:10" x14ac:dyDescent="0.2">
      <c r="B107" s="6"/>
      <c r="C107" s="5"/>
      <c r="D107" s="5"/>
      <c r="E107" s="5"/>
      <c r="F107" s="5"/>
      <c r="G107" s="6"/>
      <c r="H107" s="5"/>
      <c r="I107" s="5"/>
    </row>
    <row r="108" spans="1:10" x14ac:dyDescent="0.2">
      <c r="B108" s="6"/>
      <c r="C108" s="5"/>
      <c r="D108" s="5"/>
      <c r="E108" s="5"/>
      <c r="F108" s="5"/>
      <c r="G108" s="6"/>
      <c r="H108" s="5"/>
      <c r="I108" s="5"/>
    </row>
    <row r="109" spans="1:10" x14ac:dyDescent="0.2">
      <c r="B109" s="6"/>
      <c r="C109" s="5"/>
      <c r="D109" s="5"/>
      <c r="E109" s="5"/>
      <c r="F109" s="5"/>
      <c r="G109" s="6"/>
      <c r="H109" s="5"/>
      <c r="I109" s="5"/>
    </row>
    <row r="110" spans="1:10" x14ac:dyDescent="0.2">
      <c r="B110" s="6"/>
      <c r="C110" s="5"/>
      <c r="D110" s="5"/>
      <c r="E110" s="5"/>
      <c r="F110" s="5"/>
      <c r="G110" s="6"/>
      <c r="H110" s="5"/>
      <c r="I110" s="5"/>
    </row>
    <row r="111" spans="1:10" x14ac:dyDescent="0.2">
      <c r="B111" s="6"/>
      <c r="C111" s="5"/>
      <c r="D111" s="5"/>
      <c r="E111" s="5"/>
      <c r="F111" s="5"/>
      <c r="G111" s="6"/>
      <c r="H111" s="5"/>
      <c r="I111" s="5"/>
    </row>
    <row r="112" spans="1:10" x14ac:dyDescent="0.2">
      <c r="B112" s="6"/>
      <c r="C112" s="5"/>
      <c r="D112" s="5"/>
      <c r="E112" s="5"/>
      <c r="F112" s="5"/>
      <c r="G112" s="6"/>
      <c r="H112" s="5"/>
      <c r="I112" s="5"/>
    </row>
    <row r="115" spans="1:10" s="7" customFormat="1" ht="15.75" x14ac:dyDescent="0.25">
      <c r="A115" s="26"/>
      <c r="B115" s="12"/>
      <c r="C115" s="11"/>
      <c r="D115" s="11"/>
      <c r="E115" s="11"/>
      <c r="F115" s="11"/>
      <c r="G115" s="12"/>
      <c r="H115" s="11"/>
      <c r="I115" s="11"/>
      <c r="J115" s="8"/>
    </row>
    <row r="117" spans="1:10" s="1" customFormat="1" ht="15.75" x14ac:dyDescent="0.25">
      <c r="A117" s="27"/>
      <c r="B117" s="12"/>
      <c r="C117" s="11"/>
      <c r="D117" s="11"/>
      <c r="E117" s="11"/>
      <c r="F117" s="11"/>
      <c r="G117" s="12"/>
      <c r="H117" s="11"/>
      <c r="I117" s="11"/>
      <c r="J117" s="2"/>
    </row>
    <row r="119" spans="1:10" ht="15.75" x14ac:dyDescent="0.25">
      <c r="A119" s="27"/>
    </row>
    <row r="131" spans="1:10" s="7" customFormat="1" ht="15.75" x14ac:dyDescent="0.25">
      <c r="A131" s="26"/>
      <c r="B131" s="12"/>
      <c r="C131" s="11"/>
      <c r="D131" s="11"/>
      <c r="E131" s="11"/>
      <c r="F131" s="11"/>
      <c r="G131" s="12"/>
      <c r="H131" s="11"/>
      <c r="I131" s="11"/>
      <c r="J131" s="8"/>
    </row>
    <row r="132" spans="1:10" s="1" customFormat="1" ht="15.75" x14ac:dyDescent="0.25">
      <c r="A132" s="26"/>
      <c r="B132" s="12"/>
      <c r="C132" s="11"/>
      <c r="D132" s="11"/>
      <c r="E132" s="11"/>
      <c r="F132" s="11"/>
      <c r="G132" s="12"/>
      <c r="H132" s="11"/>
      <c r="I132" s="11"/>
      <c r="J132" s="2"/>
    </row>
    <row r="133" spans="1:10" s="1" customFormat="1" ht="15.75" x14ac:dyDescent="0.25">
      <c r="A133" s="27"/>
      <c r="B133" s="83"/>
      <c r="C133" s="11"/>
      <c r="D133" s="11"/>
      <c r="E133" s="11"/>
      <c r="F133" s="11"/>
      <c r="G133" s="12"/>
      <c r="H133" s="11"/>
      <c r="I133" s="11"/>
      <c r="J133" s="2"/>
    </row>
    <row r="134" spans="1:10" s="5" customFormat="1" ht="15.75" x14ac:dyDescent="0.25">
      <c r="A134" s="27"/>
      <c r="B134" s="9"/>
      <c r="C134" s="10"/>
      <c r="D134" s="10"/>
      <c r="E134" s="10"/>
      <c r="F134" s="10"/>
      <c r="G134" s="9"/>
      <c r="H134" s="10"/>
      <c r="I134" s="10"/>
      <c r="J134" s="6"/>
    </row>
    <row r="135" spans="1:10" ht="15.75" x14ac:dyDescent="0.25">
      <c r="A135" s="27"/>
    </row>
    <row r="139" spans="1:10" s="1" customFormat="1" ht="15.75" x14ac:dyDescent="0.25">
      <c r="A139" s="26"/>
      <c r="B139" s="12"/>
      <c r="C139" s="11"/>
      <c r="D139" s="11"/>
      <c r="E139" s="11"/>
      <c r="F139" s="11"/>
      <c r="G139" s="12"/>
      <c r="H139" s="11"/>
      <c r="I139" s="11"/>
      <c r="J139" s="2"/>
    </row>
    <row r="140" spans="1:10" s="1" customFormat="1" ht="15.75" x14ac:dyDescent="0.25">
      <c r="A140" s="26"/>
      <c r="B140" s="12"/>
      <c r="C140" s="11"/>
      <c r="D140" s="11"/>
      <c r="E140" s="11"/>
      <c r="F140" s="11"/>
      <c r="G140" s="12"/>
      <c r="H140" s="11"/>
      <c r="I140" s="11"/>
      <c r="J140" s="2"/>
    </row>
    <row r="141" spans="1:10" s="1" customFormat="1" ht="15.75" x14ac:dyDescent="0.25">
      <c r="A141" s="27"/>
      <c r="B141" s="12"/>
      <c r="C141" s="11"/>
      <c r="D141" s="11"/>
      <c r="E141" s="11"/>
      <c r="F141" s="11"/>
      <c r="G141" s="12"/>
      <c r="H141" s="11"/>
      <c r="I141" s="11"/>
      <c r="J141" s="2"/>
    </row>
    <row r="142" spans="1:10" s="1" customFormat="1" ht="15.75" x14ac:dyDescent="0.25">
      <c r="A142" s="27"/>
      <c r="B142" s="12"/>
      <c r="C142" s="11"/>
      <c r="D142" s="11"/>
      <c r="E142" s="11"/>
      <c r="F142" s="11"/>
      <c r="G142" s="12"/>
      <c r="H142" s="11"/>
      <c r="I142" s="11"/>
      <c r="J142" s="2"/>
    </row>
    <row r="143" spans="1:10" s="1" customFormat="1" ht="15.75" x14ac:dyDescent="0.25">
      <c r="A143" s="26"/>
      <c r="B143" s="12"/>
      <c r="C143" s="11"/>
      <c r="D143" s="11"/>
      <c r="E143" s="11"/>
      <c r="F143" s="11"/>
      <c r="G143" s="12"/>
      <c r="H143" s="11"/>
      <c r="I143" s="11"/>
      <c r="J143" s="2"/>
    </row>
    <row r="148" spans="1:10" s="7" customFormat="1" ht="15.75" x14ac:dyDescent="0.25">
      <c r="A148" s="26"/>
      <c r="B148" s="12"/>
      <c r="C148" s="12"/>
      <c r="D148" s="12"/>
      <c r="E148" s="12"/>
      <c r="F148" s="12"/>
      <c r="G148" s="12"/>
      <c r="H148" s="12"/>
      <c r="I148" s="12"/>
      <c r="J148" s="8"/>
    </row>
    <row r="150" spans="1:10" s="1" customFormat="1" ht="15.75" x14ac:dyDescent="0.25">
      <c r="A150" s="27"/>
      <c r="B150" s="12"/>
      <c r="C150" s="12"/>
      <c r="D150" s="12"/>
      <c r="E150" s="12"/>
      <c r="F150" s="12"/>
      <c r="G150" s="12"/>
      <c r="H150" s="12"/>
      <c r="I150" s="12"/>
      <c r="J150" s="2"/>
    </row>
    <row r="152" spans="1:10" ht="15.75" x14ac:dyDescent="0.25">
      <c r="A152" s="27"/>
    </row>
    <row r="154" spans="1:10" s="5" customFormat="1" x14ac:dyDescent="0.2">
      <c r="A154" s="26"/>
      <c r="B154" s="82"/>
      <c r="C154" s="10"/>
      <c r="D154" s="10"/>
      <c r="E154" s="10"/>
      <c r="F154" s="10"/>
      <c r="G154" s="9"/>
      <c r="H154" s="10"/>
      <c r="I154" s="10"/>
      <c r="J154" s="6"/>
    </row>
    <row r="156" spans="1:10" x14ac:dyDescent="0.2">
      <c r="A156" s="28"/>
    </row>
  </sheetData>
  <mergeCells count="5">
    <mergeCell ref="G101:I101"/>
    <mergeCell ref="F102:I102"/>
    <mergeCell ref="G98:I98"/>
    <mergeCell ref="E95:J97"/>
    <mergeCell ref="G100:I100"/>
  </mergeCells>
  <phoneticPr fontId="3" type="noConversion"/>
  <printOptions gridLines="1"/>
  <pageMargins left="0.78740157480314965" right="0.19685039370078741" top="0.59055118110236227" bottom="0.98425196850393704" header="0.19685039370078741" footer="0.51181102362204722"/>
  <pageSetup paperSize="9" scale="56" orientation="landscape" horizontalDpi="300" verticalDpi="300" r:id="rId1"/>
  <headerFooter alignWithMargins="0">
    <oddHeader xml:space="preserve">&amp;CAppleton Roebuck &amp; Acaster Selby Parish Council
Receipts 2014/15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6"/>
  <sheetViews>
    <sheetView zoomScaleNormal="100" workbookViewId="0">
      <pane ySplit="1" topLeftCell="A134" activePane="bottomLeft" state="frozen"/>
      <selection pane="bottomLeft" activeCell="C1" sqref="C1:C1048576"/>
    </sheetView>
  </sheetViews>
  <sheetFormatPr defaultColWidth="9.140625" defaultRowHeight="12" x14ac:dyDescent="0.2"/>
  <cols>
    <col min="1" max="1" width="14.42578125" style="54" customWidth="1"/>
    <col min="2" max="2" width="16" style="56" customWidth="1"/>
    <col min="3" max="3" width="11.42578125" style="62" customWidth="1"/>
    <col min="4" max="5" width="9.7109375" style="37" customWidth="1"/>
    <col min="6" max="6" width="11.5703125" style="37" customWidth="1"/>
    <col min="7" max="7" width="10" style="37" customWidth="1"/>
    <col min="8" max="8" width="11.140625" style="40" customWidth="1"/>
    <col min="9" max="9" width="10.42578125" style="40" customWidth="1"/>
    <col min="10" max="10" width="11.5703125" style="40" customWidth="1"/>
    <col min="11" max="11" width="8.5703125" style="40" customWidth="1"/>
    <col min="12" max="12" width="8.7109375" style="40" customWidth="1"/>
    <col min="13" max="14" width="11" style="40" customWidth="1"/>
    <col min="15" max="15" width="12.140625" style="40" customWidth="1"/>
    <col min="16" max="16" width="9.28515625" style="40" customWidth="1"/>
    <col min="17" max="17" width="9.28515625" style="34" customWidth="1"/>
    <col min="18" max="18" width="10" style="40" customWidth="1"/>
    <col min="19" max="19" width="8.140625" style="40" customWidth="1"/>
    <col min="20" max="20" width="10.28515625" style="40" bestFit="1" customWidth="1"/>
    <col min="21" max="21" width="8.42578125" style="40" customWidth="1"/>
    <col min="22" max="22" width="9.7109375" style="40" customWidth="1"/>
    <col min="23" max="23" width="12.28515625" style="45" customWidth="1"/>
    <col min="24" max="24" width="38.5703125" style="52" customWidth="1"/>
    <col min="25" max="26" width="9.140625" style="34"/>
    <col min="27" max="27" width="11.28515625" style="34" customWidth="1"/>
    <col min="28" max="16384" width="9.140625" style="34"/>
  </cols>
  <sheetData>
    <row r="1" spans="1:25" ht="48.75" customHeight="1" x14ac:dyDescent="0.2">
      <c r="A1" s="130" t="s">
        <v>40</v>
      </c>
      <c r="B1" s="129" t="s">
        <v>49</v>
      </c>
      <c r="C1" s="131" t="s">
        <v>2</v>
      </c>
      <c r="D1" s="133" t="s">
        <v>52</v>
      </c>
      <c r="E1" s="133" t="s">
        <v>69</v>
      </c>
      <c r="F1" s="133" t="s">
        <v>51</v>
      </c>
      <c r="G1" s="133" t="s">
        <v>25</v>
      </c>
      <c r="H1" s="133" t="s">
        <v>70</v>
      </c>
      <c r="I1" s="133" t="s">
        <v>68</v>
      </c>
      <c r="J1" s="133" t="s">
        <v>47</v>
      </c>
      <c r="K1" s="133" t="s">
        <v>33</v>
      </c>
      <c r="L1" s="133" t="s">
        <v>0</v>
      </c>
      <c r="M1" s="133" t="s">
        <v>48</v>
      </c>
      <c r="N1" s="133" t="s">
        <v>50</v>
      </c>
      <c r="O1" s="133" t="s">
        <v>32</v>
      </c>
      <c r="P1" s="133" t="s">
        <v>63</v>
      </c>
      <c r="Q1" s="153" t="s">
        <v>3</v>
      </c>
      <c r="R1" s="132" t="s">
        <v>5</v>
      </c>
      <c r="S1" s="133" t="s">
        <v>26</v>
      </c>
      <c r="T1" s="133" t="s">
        <v>31</v>
      </c>
      <c r="U1" s="133" t="s">
        <v>34</v>
      </c>
      <c r="V1" s="133" t="s">
        <v>53</v>
      </c>
      <c r="W1" s="131" t="s">
        <v>1</v>
      </c>
      <c r="X1" s="134" t="s">
        <v>19</v>
      </c>
      <c r="Y1" s="135"/>
    </row>
    <row r="2" spans="1:25" x14ac:dyDescent="0.2">
      <c r="A2" s="72"/>
      <c r="B2" s="56" t="s">
        <v>55</v>
      </c>
      <c r="C2" s="59">
        <v>22174</v>
      </c>
      <c r="E2" s="155"/>
      <c r="H2" s="37">
        <v>239.78</v>
      </c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5" x14ac:dyDescent="0.2">
      <c r="A3" s="72"/>
      <c r="B3" s="56" t="s">
        <v>55</v>
      </c>
      <c r="C3" s="59">
        <v>22175</v>
      </c>
      <c r="E3" s="155"/>
      <c r="H3" s="37"/>
      <c r="I3" s="37">
        <v>60</v>
      </c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5" x14ac:dyDescent="0.2">
      <c r="A4" s="54">
        <v>44299</v>
      </c>
      <c r="B4" s="56">
        <v>7</v>
      </c>
      <c r="E4" s="155"/>
      <c r="G4" s="37">
        <v>100.5</v>
      </c>
      <c r="J4" s="154"/>
    </row>
    <row r="5" spans="1:25" x14ac:dyDescent="0.2">
      <c r="A5" s="54">
        <v>44287</v>
      </c>
      <c r="B5" s="56" t="s">
        <v>92</v>
      </c>
      <c r="C5" s="62">
        <v>22168</v>
      </c>
      <c r="E5" s="155"/>
      <c r="J5" s="154">
        <v>309</v>
      </c>
    </row>
    <row r="6" spans="1:25" x14ac:dyDescent="0.2">
      <c r="A6" s="54">
        <v>44288</v>
      </c>
      <c r="B6" s="56" t="s">
        <v>54</v>
      </c>
      <c r="C6" s="62">
        <v>22176</v>
      </c>
      <c r="E6" s="155"/>
      <c r="J6" s="154">
        <v>14.39</v>
      </c>
    </row>
    <row r="7" spans="1:25" x14ac:dyDescent="0.2">
      <c r="A7" s="54">
        <v>44292</v>
      </c>
      <c r="B7" s="56">
        <v>2</v>
      </c>
      <c r="C7" s="62" t="s">
        <v>74</v>
      </c>
      <c r="E7" s="155">
        <v>77.930000000000007</v>
      </c>
      <c r="F7" s="37">
        <v>3.9</v>
      </c>
      <c r="J7" s="154"/>
    </row>
    <row r="8" spans="1:25" x14ac:dyDescent="0.2">
      <c r="A8" s="54">
        <v>44293</v>
      </c>
      <c r="B8" s="56" t="s">
        <v>54</v>
      </c>
      <c r="C8" s="62">
        <v>22171</v>
      </c>
      <c r="E8" s="155"/>
      <c r="F8" s="37">
        <v>9.43</v>
      </c>
      <c r="J8" s="154">
        <v>55.05</v>
      </c>
    </row>
    <row r="9" spans="1:25" x14ac:dyDescent="0.2">
      <c r="A9" s="54">
        <v>44298</v>
      </c>
      <c r="B9" s="56">
        <v>3378</v>
      </c>
      <c r="C9" s="62">
        <v>22178</v>
      </c>
      <c r="E9" s="155"/>
      <c r="F9" s="37">
        <v>124.73</v>
      </c>
      <c r="J9" s="154"/>
      <c r="M9" s="40">
        <v>623.64</v>
      </c>
    </row>
    <row r="10" spans="1:25" x14ac:dyDescent="0.2">
      <c r="A10" s="54">
        <v>44299</v>
      </c>
      <c r="B10" s="56">
        <v>6125</v>
      </c>
      <c r="C10" s="62">
        <v>22192</v>
      </c>
      <c r="D10" s="37">
        <v>65.209999999999994</v>
      </c>
      <c r="E10" s="155"/>
      <c r="F10" s="37">
        <v>13.04</v>
      </c>
      <c r="J10" s="154"/>
    </row>
    <row r="11" spans="1:25" x14ac:dyDescent="0.2">
      <c r="A11" s="54">
        <v>44307</v>
      </c>
      <c r="B11" s="56">
        <v>39</v>
      </c>
      <c r="C11" s="62">
        <v>22172</v>
      </c>
      <c r="E11" s="155"/>
      <c r="J11" s="154"/>
      <c r="L11" s="40">
        <v>475</v>
      </c>
    </row>
    <row r="12" spans="1:25" x14ac:dyDescent="0.2">
      <c r="A12" s="54">
        <v>44377</v>
      </c>
      <c r="B12" s="56">
        <v>551</v>
      </c>
      <c r="C12" s="62">
        <v>22166</v>
      </c>
      <c r="E12" s="155"/>
      <c r="J12" s="154">
        <v>31.66</v>
      </c>
    </row>
    <row r="13" spans="1:25" x14ac:dyDescent="0.2">
      <c r="A13" s="54">
        <v>44308</v>
      </c>
      <c r="B13" s="56">
        <v>251</v>
      </c>
      <c r="C13" s="62" t="s">
        <v>74</v>
      </c>
      <c r="E13" s="155"/>
      <c r="F13" s="37">
        <v>6.88</v>
      </c>
      <c r="J13" s="154">
        <v>34.43</v>
      </c>
    </row>
    <row r="14" spans="1:25" s="39" customFormat="1" ht="13.5" customHeight="1" x14ac:dyDescent="0.2">
      <c r="A14" s="159" t="s">
        <v>6</v>
      </c>
      <c r="B14" s="55"/>
      <c r="C14" s="61"/>
      <c r="D14" s="160">
        <f t="shared" ref="D14:V14" si="0">SUM(D2:D13)</f>
        <v>65.209999999999994</v>
      </c>
      <c r="E14" s="160">
        <f t="shared" si="0"/>
        <v>77.930000000000007</v>
      </c>
      <c r="F14" s="160">
        <f t="shared" si="0"/>
        <v>157.97999999999999</v>
      </c>
      <c r="G14" s="160">
        <f t="shared" si="0"/>
        <v>100.5</v>
      </c>
      <c r="H14" s="160">
        <f t="shared" si="0"/>
        <v>239.78</v>
      </c>
      <c r="I14" s="160">
        <f t="shared" si="0"/>
        <v>60</v>
      </c>
      <c r="J14" s="160">
        <f t="shared" si="0"/>
        <v>444.53000000000003</v>
      </c>
      <c r="K14" s="160">
        <f t="shared" si="0"/>
        <v>0</v>
      </c>
      <c r="L14" s="160">
        <f t="shared" si="0"/>
        <v>475</v>
      </c>
      <c r="M14" s="160">
        <f t="shared" si="0"/>
        <v>623.64</v>
      </c>
      <c r="N14" s="160">
        <f t="shared" si="0"/>
        <v>0</v>
      </c>
      <c r="O14" s="160">
        <f t="shared" si="0"/>
        <v>0</v>
      </c>
      <c r="P14" s="160">
        <f t="shared" si="0"/>
        <v>0</v>
      </c>
      <c r="Q14" s="160">
        <f t="shared" si="0"/>
        <v>0</v>
      </c>
      <c r="R14" s="160">
        <f t="shared" si="0"/>
        <v>0</v>
      </c>
      <c r="S14" s="160">
        <f t="shared" si="0"/>
        <v>0</v>
      </c>
      <c r="T14" s="160">
        <f t="shared" si="0"/>
        <v>0</v>
      </c>
      <c r="U14" s="160">
        <f t="shared" si="0"/>
        <v>0</v>
      </c>
      <c r="V14" s="160">
        <f t="shared" si="0"/>
        <v>0</v>
      </c>
      <c r="W14" s="160">
        <f>SUM(D14:V14)</f>
        <v>2244.5700000000002</v>
      </c>
      <c r="X14" s="87"/>
    </row>
    <row r="15" spans="1:25" x14ac:dyDescent="0.2">
      <c r="A15" s="72"/>
      <c r="B15" s="56" t="s">
        <v>62</v>
      </c>
      <c r="C15" s="59">
        <v>22180</v>
      </c>
      <c r="E15" s="155"/>
      <c r="H15" s="37">
        <v>239.78</v>
      </c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</row>
    <row r="16" spans="1:25" x14ac:dyDescent="0.2">
      <c r="A16" s="72"/>
      <c r="B16" s="56" t="s">
        <v>62</v>
      </c>
      <c r="C16" s="59">
        <v>22181</v>
      </c>
      <c r="E16" s="155"/>
      <c r="H16" s="37"/>
      <c r="I16" s="37">
        <v>60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</row>
    <row r="17" spans="1:24" x14ac:dyDescent="0.2">
      <c r="A17" s="72">
        <v>44232</v>
      </c>
      <c r="B17" s="56">
        <v>8301</v>
      </c>
      <c r="C17" s="59">
        <v>22184</v>
      </c>
      <c r="D17" s="37">
        <v>264.76</v>
      </c>
      <c r="E17" s="155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</row>
    <row r="18" spans="1:24" x14ac:dyDescent="0.2">
      <c r="A18" s="72">
        <v>44334</v>
      </c>
      <c r="B18" s="56">
        <v>1</v>
      </c>
      <c r="C18" s="59">
        <v>22183</v>
      </c>
      <c r="D18" s="37">
        <v>36</v>
      </c>
      <c r="E18" s="155"/>
      <c r="F18" s="37">
        <v>7.2</v>
      </c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</row>
    <row r="19" spans="1:24" x14ac:dyDescent="0.2">
      <c r="A19" s="72">
        <v>44335</v>
      </c>
      <c r="B19" s="56">
        <v>3497</v>
      </c>
      <c r="C19" s="59">
        <v>22186</v>
      </c>
      <c r="E19" s="155"/>
      <c r="F19" s="37">
        <v>81.569999999999993</v>
      </c>
      <c r="H19" s="37"/>
      <c r="I19" s="37"/>
      <c r="J19" s="37"/>
      <c r="K19" s="37"/>
      <c r="L19" s="37"/>
      <c r="M19" s="37"/>
      <c r="N19" s="37">
        <v>407.85</v>
      </c>
      <c r="O19" s="37"/>
      <c r="P19" s="37"/>
      <c r="Q19" s="37"/>
      <c r="R19" s="37"/>
      <c r="S19" s="37"/>
      <c r="T19" s="37"/>
      <c r="U19" s="37"/>
      <c r="V19" s="37"/>
      <c r="W19" s="37"/>
    </row>
    <row r="20" spans="1:24" x14ac:dyDescent="0.2">
      <c r="A20" s="72">
        <v>44328</v>
      </c>
      <c r="B20" s="56" t="s">
        <v>54</v>
      </c>
      <c r="C20" s="59">
        <v>22179</v>
      </c>
      <c r="D20" s="37">
        <v>210</v>
      </c>
      <c r="E20" s="155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</row>
    <row r="21" spans="1:24" x14ac:dyDescent="0.2">
      <c r="A21" s="72">
        <v>44347</v>
      </c>
      <c r="B21" s="56" t="s">
        <v>54</v>
      </c>
      <c r="C21" s="59">
        <v>22182</v>
      </c>
      <c r="E21" s="155"/>
      <c r="H21" s="37"/>
      <c r="I21" s="37"/>
      <c r="J21" s="37">
        <v>14.39</v>
      </c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</row>
    <row r="22" spans="1:24" x14ac:dyDescent="0.2">
      <c r="A22" s="72">
        <v>44322</v>
      </c>
      <c r="B22" s="56">
        <v>506</v>
      </c>
      <c r="C22" s="59" t="s">
        <v>74</v>
      </c>
      <c r="D22" s="37">
        <v>53.03</v>
      </c>
      <c r="E22" s="155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</row>
    <row r="23" spans="1:24" x14ac:dyDescent="0.2">
      <c r="A23" s="72">
        <v>44323</v>
      </c>
      <c r="B23" s="56">
        <v>69</v>
      </c>
      <c r="C23" s="59">
        <v>22177</v>
      </c>
      <c r="E23" s="155"/>
      <c r="H23" s="37"/>
      <c r="I23" s="37"/>
      <c r="J23" s="37"/>
      <c r="K23" s="37"/>
      <c r="L23" s="37">
        <v>540</v>
      </c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</row>
    <row r="24" spans="1:24" x14ac:dyDescent="0.2">
      <c r="A24" s="72">
        <v>44338</v>
      </c>
      <c r="B24" s="161" t="s">
        <v>94</v>
      </c>
      <c r="C24" s="62" t="s">
        <v>74</v>
      </c>
      <c r="E24" s="155"/>
      <c r="F24" s="37">
        <v>6.68</v>
      </c>
      <c r="H24" s="37"/>
      <c r="I24" s="37"/>
      <c r="J24" s="37">
        <v>33.409999999999997</v>
      </c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125"/>
    </row>
    <row r="25" spans="1:24" x14ac:dyDescent="0.2">
      <c r="A25" s="54">
        <v>44326</v>
      </c>
      <c r="B25" s="56">
        <v>8</v>
      </c>
      <c r="C25" s="59"/>
      <c r="E25" s="155"/>
      <c r="G25" s="37">
        <v>100.5</v>
      </c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</row>
    <row r="26" spans="1:24" s="41" customFormat="1" x14ac:dyDescent="0.2">
      <c r="A26" s="159" t="s">
        <v>7</v>
      </c>
      <c r="B26" s="55"/>
      <c r="C26" s="61"/>
      <c r="D26" s="160">
        <f t="shared" ref="D26:V26" si="1">SUM(D15:D25)</f>
        <v>563.79</v>
      </c>
      <c r="E26" s="160">
        <f t="shared" si="1"/>
        <v>0</v>
      </c>
      <c r="F26" s="160">
        <f t="shared" si="1"/>
        <v>95.449999999999989</v>
      </c>
      <c r="G26" s="160">
        <f t="shared" si="1"/>
        <v>100.5</v>
      </c>
      <c r="H26" s="160">
        <f t="shared" si="1"/>
        <v>239.78</v>
      </c>
      <c r="I26" s="160">
        <f t="shared" si="1"/>
        <v>60</v>
      </c>
      <c r="J26" s="160">
        <f t="shared" si="1"/>
        <v>47.8</v>
      </c>
      <c r="K26" s="160">
        <f t="shared" si="1"/>
        <v>0</v>
      </c>
      <c r="L26" s="160">
        <f t="shared" si="1"/>
        <v>540</v>
      </c>
      <c r="M26" s="160">
        <f t="shared" si="1"/>
        <v>0</v>
      </c>
      <c r="N26" s="160">
        <f t="shared" si="1"/>
        <v>407.85</v>
      </c>
      <c r="O26" s="160">
        <f t="shared" si="1"/>
        <v>0</v>
      </c>
      <c r="P26" s="160">
        <f t="shared" si="1"/>
        <v>0</v>
      </c>
      <c r="Q26" s="160">
        <f t="shared" si="1"/>
        <v>0</v>
      </c>
      <c r="R26" s="160">
        <f t="shared" si="1"/>
        <v>0</v>
      </c>
      <c r="S26" s="160">
        <f t="shared" si="1"/>
        <v>0</v>
      </c>
      <c r="T26" s="160">
        <f t="shared" si="1"/>
        <v>0</v>
      </c>
      <c r="U26" s="160">
        <f t="shared" si="1"/>
        <v>0</v>
      </c>
      <c r="V26" s="160">
        <f t="shared" si="1"/>
        <v>0</v>
      </c>
      <c r="W26" s="160">
        <f>SUM(D26:V26)</f>
        <v>2055.17</v>
      </c>
      <c r="X26" s="77"/>
    </row>
    <row r="27" spans="1:24" s="41" customFormat="1" x14ac:dyDescent="0.2">
      <c r="A27" s="159"/>
      <c r="B27" s="55"/>
      <c r="C27" s="61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77"/>
    </row>
    <row r="28" spans="1:24" s="41" customFormat="1" x14ac:dyDescent="0.2">
      <c r="A28" s="73" t="s">
        <v>8</v>
      </c>
      <c r="B28" s="55"/>
      <c r="C28" s="63"/>
      <c r="D28" s="42">
        <f t="shared" ref="D28:W28" si="2">SUM(D26,D14)</f>
        <v>629</v>
      </c>
      <c r="E28" s="42">
        <f t="shared" si="2"/>
        <v>77.930000000000007</v>
      </c>
      <c r="F28" s="42">
        <f t="shared" si="2"/>
        <v>253.42999999999998</v>
      </c>
      <c r="G28" s="42">
        <f t="shared" si="2"/>
        <v>201</v>
      </c>
      <c r="H28" s="42">
        <f t="shared" si="2"/>
        <v>479.56</v>
      </c>
      <c r="I28" s="42">
        <f t="shared" si="2"/>
        <v>120</v>
      </c>
      <c r="J28" s="42">
        <f t="shared" si="2"/>
        <v>492.33000000000004</v>
      </c>
      <c r="K28" s="42">
        <f t="shared" si="2"/>
        <v>0</v>
      </c>
      <c r="L28" s="42">
        <f t="shared" si="2"/>
        <v>1015</v>
      </c>
      <c r="M28" s="42">
        <f t="shared" si="2"/>
        <v>623.64</v>
      </c>
      <c r="N28" s="42">
        <f t="shared" si="2"/>
        <v>407.85</v>
      </c>
      <c r="O28" s="42">
        <f t="shared" si="2"/>
        <v>0</v>
      </c>
      <c r="P28" s="42">
        <f t="shared" si="2"/>
        <v>0</v>
      </c>
      <c r="Q28" s="42">
        <f t="shared" si="2"/>
        <v>0</v>
      </c>
      <c r="R28" s="42">
        <f t="shared" si="2"/>
        <v>0</v>
      </c>
      <c r="S28" s="42">
        <f t="shared" si="2"/>
        <v>0</v>
      </c>
      <c r="T28" s="42">
        <f t="shared" si="2"/>
        <v>0</v>
      </c>
      <c r="U28" s="42">
        <f t="shared" si="2"/>
        <v>0</v>
      </c>
      <c r="V28" s="42">
        <f t="shared" si="2"/>
        <v>0</v>
      </c>
      <c r="W28" s="42">
        <f t="shared" si="2"/>
        <v>4299.74</v>
      </c>
      <c r="X28" s="75"/>
    </row>
    <row r="29" spans="1:24" x14ac:dyDescent="0.2">
      <c r="A29" s="107"/>
      <c r="B29" s="56" t="s">
        <v>61</v>
      </c>
      <c r="C29" s="62">
        <v>22189</v>
      </c>
      <c r="E29" s="155"/>
      <c r="H29" s="40">
        <v>239.78</v>
      </c>
      <c r="W29" s="112"/>
    </row>
    <row r="30" spans="1:24" x14ac:dyDescent="0.2">
      <c r="A30" s="107"/>
      <c r="B30" s="56" t="s">
        <v>61</v>
      </c>
      <c r="C30" s="62">
        <v>22112</v>
      </c>
      <c r="E30" s="155"/>
      <c r="I30" s="40">
        <v>60</v>
      </c>
      <c r="W30" s="112"/>
    </row>
    <row r="31" spans="1:24" x14ac:dyDescent="0.2">
      <c r="A31" s="54">
        <v>44377</v>
      </c>
      <c r="B31" s="161" t="s">
        <v>54</v>
      </c>
      <c r="C31" s="57">
        <v>22191</v>
      </c>
      <c r="D31" s="40"/>
      <c r="E31" s="155"/>
      <c r="F31" s="34"/>
      <c r="G31" s="45"/>
      <c r="H31" s="45"/>
      <c r="I31" s="45"/>
      <c r="J31" s="45">
        <v>14.39</v>
      </c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112"/>
    </row>
    <row r="32" spans="1:24" x14ac:dyDescent="0.2">
      <c r="A32" s="54">
        <v>44357</v>
      </c>
      <c r="B32" s="161" t="s">
        <v>95</v>
      </c>
      <c r="C32" s="57">
        <v>22187</v>
      </c>
      <c r="D32" s="40"/>
      <c r="E32" s="155"/>
      <c r="F32" s="40"/>
      <c r="G32" s="45"/>
      <c r="H32" s="45"/>
      <c r="I32" s="45"/>
      <c r="J32" s="45"/>
      <c r="K32" s="45"/>
      <c r="L32" s="45">
        <v>595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112"/>
    </row>
    <row r="33" spans="1:24" x14ac:dyDescent="0.2">
      <c r="A33" s="54">
        <v>44369</v>
      </c>
      <c r="B33" s="161"/>
      <c r="C33" s="57" t="s">
        <v>74</v>
      </c>
      <c r="D33" s="40"/>
      <c r="E33" s="155"/>
      <c r="F33" s="40">
        <v>6.68</v>
      </c>
      <c r="G33" s="45"/>
      <c r="H33" s="45"/>
      <c r="I33" s="45"/>
      <c r="J33" s="45">
        <v>33.409999999999997</v>
      </c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112"/>
    </row>
    <row r="34" spans="1:24" x14ac:dyDescent="0.2">
      <c r="A34" s="54">
        <v>44362</v>
      </c>
      <c r="B34" s="161" t="s">
        <v>96</v>
      </c>
      <c r="C34" s="57">
        <v>22193</v>
      </c>
      <c r="D34" s="40"/>
      <c r="E34" s="155"/>
      <c r="F34" s="40"/>
      <c r="G34" s="45"/>
      <c r="H34" s="45"/>
      <c r="I34" s="45"/>
      <c r="J34" s="45">
        <v>75</v>
      </c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112"/>
    </row>
    <row r="35" spans="1:24" ht="11.25" customHeight="1" x14ac:dyDescent="0.2">
      <c r="A35" s="54">
        <v>44358</v>
      </c>
      <c r="B35" s="161" t="s">
        <v>93</v>
      </c>
      <c r="C35" s="57"/>
      <c r="D35" s="169"/>
      <c r="E35" s="155"/>
      <c r="F35" s="34"/>
      <c r="G35" s="45">
        <v>100.5</v>
      </c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112"/>
    </row>
    <row r="36" spans="1:24" s="41" customFormat="1" x14ac:dyDescent="0.2">
      <c r="A36" s="159" t="s">
        <v>9</v>
      </c>
      <c r="B36" s="55"/>
      <c r="C36" s="61"/>
      <c r="D36" s="160">
        <f t="shared" ref="D36:V36" si="3">SUM(D29:D35)</f>
        <v>0</v>
      </c>
      <c r="E36" s="160">
        <f t="shared" si="3"/>
        <v>0</v>
      </c>
      <c r="F36" s="160">
        <f t="shared" si="3"/>
        <v>6.68</v>
      </c>
      <c r="G36" s="160">
        <f t="shared" si="3"/>
        <v>100.5</v>
      </c>
      <c r="H36" s="160">
        <f t="shared" si="3"/>
        <v>239.78</v>
      </c>
      <c r="I36" s="160">
        <f t="shared" si="3"/>
        <v>60</v>
      </c>
      <c r="J36" s="160">
        <f t="shared" si="3"/>
        <v>122.8</v>
      </c>
      <c r="K36" s="160">
        <f t="shared" si="3"/>
        <v>0</v>
      </c>
      <c r="L36" s="160">
        <f t="shared" si="3"/>
        <v>595</v>
      </c>
      <c r="M36" s="160">
        <f t="shared" si="3"/>
        <v>0</v>
      </c>
      <c r="N36" s="160">
        <f t="shared" si="3"/>
        <v>0</v>
      </c>
      <c r="O36" s="160">
        <f t="shared" si="3"/>
        <v>0</v>
      </c>
      <c r="P36" s="160">
        <f t="shared" si="3"/>
        <v>0</v>
      </c>
      <c r="Q36" s="160">
        <f t="shared" si="3"/>
        <v>0</v>
      </c>
      <c r="R36" s="160">
        <f t="shared" si="3"/>
        <v>0</v>
      </c>
      <c r="S36" s="160">
        <f t="shared" si="3"/>
        <v>0</v>
      </c>
      <c r="T36" s="160">
        <f t="shared" si="3"/>
        <v>0</v>
      </c>
      <c r="U36" s="160">
        <f t="shared" si="3"/>
        <v>0</v>
      </c>
      <c r="V36" s="160">
        <f t="shared" si="3"/>
        <v>0</v>
      </c>
      <c r="W36" s="160">
        <f>SUM(D36:V36)</f>
        <v>1124.76</v>
      </c>
      <c r="X36" s="77"/>
    </row>
    <row r="37" spans="1:24" s="41" customFormat="1" x14ac:dyDescent="0.2">
      <c r="A37" s="73"/>
      <c r="B37" s="55"/>
      <c r="C37" s="61"/>
      <c r="D37" s="42"/>
      <c r="E37" s="155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6"/>
      <c r="U37" s="46"/>
      <c r="V37" s="46"/>
      <c r="W37" s="79"/>
      <c r="X37" s="77"/>
    </row>
    <row r="38" spans="1:24" s="100" customFormat="1" x14ac:dyDescent="0.2">
      <c r="A38" s="102" t="s">
        <v>8</v>
      </c>
      <c r="B38" s="101"/>
      <c r="C38" s="103"/>
      <c r="D38" s="104">
        <f t="shared" ref="D38:W38" si="4">SUM(D36,D28)</f>
        <v>629</v>
      </c>
      <c r="E38" s="104">
        <f t="shared" si="4"/>
        <v>77.930000000000007</v>
      </c>
      <c r="F38" s="104">
        <f t="shared" si="4"/>
        <v>260.10999999999996</v>
      </c>
      <c r="G38" s="104">
        <f t="shared" si="4"/>
        <v>301.5</v>
      </c>
      <c r="H38" s="104">
        <f t="shared" si="4"/>
        <v>719.34</v>
      </c>
      <c r="I38" s="104">
        <f t="shared" si="4"/>
        <v>180</v>
      </c>
      <c r="J38" s="104">
        <f t="shared" si="4"/>
        <v>615.13</v>
      </c>
      <c r="K38" s="104">
        <f t="shared" si="4"/>
        <v>0</v>
      </c>
      <c r="L38" s="104">
        <f t="shared" si="4"/>
        <v>1610</v>
      </c>
      <c r="M38" s="104">
        <f t="shared" si="4"/>
        <v>623.64</v>
      </c>
      <c r="N38" s="104">
        <f t="shared" si="4"/>
        <v>407.85</v>
      </c>
      <c r="O38" s="104">
        <f t="shared" si="4"/>
        <v>0</v>
      </c>
      <c r="P38" s="104">
        <f t="shared" si="4"/>
        <v>0</v>
      </c>
      <c r="Q38" s="104">
        <f t="shared" si="4"/>
        <v>0</v>
      </c>
      <c r="R38" s="104">
        <f t="shared" si="4"/>
        <v>0</v>
      </c>
      <c r="S38" s="104">
        <f t="shared" si="4"/>
        <v>0</v>
      </c>
      <c r="T38" s="104">
        <f t="shared" si="4"/>
        <v>0</v>
      </c>
      <c r="U38" s="104">
        <f t="shared" si="4"/>
        <v>0</v>
      </c>
      <c r="V38" s="104">
        <f t="shared" si="4"/>
        <v>0</v>
      </c>
      <c r="W38" s="104">
        <f t="shared" si="4"/>
        <v>5424.5</v>
      </c>
      <c r="X38" s="105"/>
    </row>
    <row r="39" spans="1:24" x14ac:dyDescent="0.2">
      <c r="B39" s="56" t="s">
        <v>71</v>
      </c>
      <c r="C39" s="62">
        <v>22197</v>
      </c>
      <c r="E39" s="155"/>
      <c r="H39" s="40">
        <v>239.78</v>
      </c>
      <c r="W39" s="112"/>
    </row>
    <row r="40" spans="1:24" ht="13.5" customHeight="1" x14ac:dyDescent="0.2">
      <c r="B40" s="56" t="s">
        <v>71</v>
      </c>
      <c r="C40" s="59">
        <v>22198</v>
      </c>
      <c r="E40" s="155"/>
      <c r="I40" s="40">
        <v>60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112"/>
      <c r="X40" s="34"/>
    </row>
    <row r="41" spans="1:24" ht="13.5" customHeight="1" x14ac:dyDescent="0.2">
      <c r="A41" s="54">
        <v>44399</v>
      </c>
      <c r="B41" s="56" t="s">
        <v>110</v>
      </c>
      <c r="C41" s="59" t="s">
        <v>74</v>
      </c>
      <c r="E41" s="155"/>
      <c r="F41" s="37">
        <v>6.68</v>
      </c>
      <c r="J41" s="37">
        <v>33.409999999999997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112"/>
      <c r="X41" s="34"/>
    </row>
    <row r="42" spans="1:24" ht="13.5" customHeight="1" x14ac:dyDescent="0.2">
      <c r="A42" s="54">
        <v>44378</v>
      </c>
      <c r="B42" s="56" t="s">
        <v>104</v>
      </c>
      <c r="C42" s="59">
        <v>22194</v>
      </c>
      <c r="E42" s="155"/>
      <c r="J42" s="37">
        <v>18.899999999999999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112"/>
      <c r="X42" s="34"/>
    </row>
    <row r="43" spans="1:24" ht="13.5" customHeight="1" x14ac:dyDescent="0.2">
      <c r="A43" s="54">
        <v>44404</v>
      </c>
      <c r="B43" s="161" t="s">
        <v>105</v>
      </c>
      <c r="C43" s="59">
        <v>22196</v>
      </c>
      <c r="E43" s="155"/>
      <c r="H43" s="37"/>
      <c r="I43" s="37"/>
      <c r="J43" s="37"/>
      <c r="K43" s="37"/>
      <c r="L43" s="37"/>
      <c r="M43" s="37"/>
      <c r="N43" s="37"/>
      <c r="O43" s="37"/>
      <c r="P43" s="37"/>
      <c r="Q43" s="37">
        <v>942.71</v>
      </c>
      <c r="R43" s="37"/>
      <c r="S43" s="37"/>
      <c r="T43" s="37"/>
      <c r="U43" s="37"/>
      <c r="V43" s="37"/>
      <c r="W43" s="112"/>
      <c r="X43" s="34"/>
    </row>
    <row r="44" spans="1:24" x14ac:dyDescent="0.2">
      <c r="A44" s="54">
        <v>44389</v>
      </c>
      <c r="B44" s="56">
        <v>10</v>
      </c>
      <c r="C44" s="59"/>
      <c r="E44" s="155"/>
      <c r="G44" s="37">
        <v>100.5</v>
      </c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112"/>
    </row>
    <row r="45" spans="1:24" x14ac:dyDescent="0.2">
      <c r="A45" s="54">
        <v>44445</v>
      </c>
      <c r="B45" s="56">
        <v>3</v>
      </c>
      <c r="C45" s="59" t="s">
        <v>74</v>
      </c>
      <c r="E45" s="155">
        <v>144.22</v>
      </c>
      <c r="F45" s="37">
        <v>7.22</v>
      </c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112"/>
    </row>
    <row r="46" spans="1:24" x14ac:dyDescent="0.2">
      <c r="A46" s="54">
        <v>44405</v>
      </c>
      <c r="B46" s="56">
        <v>163</v>
      </c>
      <c r="C46" s="59">
        <v>22196</v>
      </c>
      <c r="E46" s="155"/>
      <c r="H46" s="37"/>
      <c r="I46" s="37"/>
      <c r="J46" s="37"/>
      <c r="K46" s="37"/>
      <c r="L46" s="37">
        <v>335</v>
      </c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112"/>
    </row>
    <row r="47" spans="1:24" s="41" customFormat="1" x14ac:dyDescent="0.2">
      <c r="A47" s="159" t="s">
        <v>10</v>
      </c>
      <c r="B47" s="55"/>
      <c r="C47" s="65"/>
      <c r="D47" s="160">
        <f t="shared" ref="D47:V47" si="5">SUM(D39:D46)</f>
        <v>0</v>
      </c>
      <c r="E47" s="160">
        <f t="shared" si="5"/>
        <v>144.22</v>
      </c>
      <c r="F47" s="160">
        <f t="shared" si="5"/>
        <v>13.899999999999999</v>
      </c>
      <c r="G47" s="160">
        <f t="shared" si="5"/>
        <v>100.5</v>
      </c>
      <c r="H47" s="160">
        <f t="shared" si="5"/>
        <v>239.78</v>
      </c>
      <c r="I47" s="160">
        <f t="shared" si="5"/>
        <v>60</v>
      </c>
      <c r="J47" s="160">
        <f t="shared" si="5"/>
        <v>52.309999999999995</v>
      </c>
      <c r="K47" s="160">
        <f t="shared" si="5"/>
        <v>0</v>
      </c>
      <c r="L47" s="160">
        <f t="shared" si="5"/>
        <v>335</v>
      </c>
      <c r="M47" s="160">
        <f t="shared" si="5"/>
        <v>0</v>
      </c>
      <c r="N47" s="160">
        <f t="shared" si="5"/>
        <v>0</v>
      </c>
      <c r="O47" s="160">
        <f t="shared" si="5"/>
        <v>0</v>
      </c>
      <c r="P47" s="160">
        <f t="shared" si="5"/>
        <v>0</v>
      </c>
      <c r="Q47" s="160">
        <f t="shared" si="5"/>
        <v>942.71</v>
      </c>
      <c r="R47" s="160">
        <f t="shared" si="5"/>
        <v>0</v>
      </c>
      <c r="S47" s="160">
        <f t="shared" si="5"/>
        <v>0</v>
      </c>
      <c r="T47" s="160">
        <f t="shared" si="5"/>
        <v>0</v>
      </c>
      <c r="U47" s="160">
        <f t="shared" si="5"/>
        <v>0</v>
      </c>
      <c r="V47" s="160">
        <f t="shared" si="5"/>
        <v>0</v>
      </c>
      <c r="W47" s="160">
        <f>SUM(D47:V47)</f>
        <v>1888.42</v>
      </c>
      <c r="X47" s="75"/>
    </row>
    <row r="48" spans="1:24" s="41" customFormat="1" x14ac:dyDescent="0.2">
      <c r="A48" s="73"/>
      <c r="B48" s="55"/>
      <c r="C48" s="65"/>
      <c r="D48" s="42"/>
      <c r="E48" s="155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6"/>
      <c r="U48" s="46"/>
      <c r="V48" s="46"/>
      <c r="W48" s="79"/>
      <c r="X48" s="75"/>
    </row>
    <row r="49" spans="1:24" s="41" customFormat="1" x14ac:dyDescent="0.2">
      <c r="A49" s="73" t="s">
        <v>8</v>
      </c>
      <c r="B49" s="55"/>
      <c r="C49" s="65"/>
      <c r="D49" s="42">
        <f t="shared" ref="D49:W49" si="6">SUM(D47,D38)</f>
        <v>629</v>
      </c>
      <c r="E49" s="42">
        <f t="shared" si="6"/>
        <v>222.15</v>
      </c>
      <c r="F49" s="42">
        <f t="shared" si="6"/>
        <v>274.00999999999993</v>
      </c>
      <c r="G49" s="42">
        <f t="shared" si="6"/>
        <v>402</v>
      </c>
      <c r="H49" s="42">
        <f t="shared" si="6"/>
        <v>959.12</v>
      </c>
      <c r="I49" s="42">
        <f t="shared" si="6"/>
        <v>240</v>
      </c>
      <c r="J49" s="42">
        <f t="shared" si="6"/>
        <v>667.43999999999994</v>
      </c>
      <c r="K49" s="42">
        <f t="shared" si="6"/>
        <v>0</v>
      </c>
      <c r="L49" s="42">
        <f t="shared" si="6"/>
        <v>1945</v>
      </c>
      <c r="M49" s="42">
        <f t="shared" si="6"/>
        <v>623.64</v>
      </c>
      <c r="N49" s="42">
        <f t="shared" si="6"/>
        <v>407.85</v>
      </c>
      <c r="O49" s="42">
        <f t="shared" si="6"/>
        <v>0</v>
      </c>
      <c r="P49" s="42">
        <f t="shared" si="6"/>
        <v>0</v>
      </c>
      <c r="Q49" s="42">
        <f t="shared" si="6"/>
        <v>942.71</v>
      </c>
      <c r="R49" s="42">
        <f t="shared" si="6"/>
        <v>0</v>
      </c>
      <c r="S49" s="42">
        <f t="shared" si="6"/>
        <v>0</v>
      </c>
      <c r="T49" s="42">
        <f t="shared" si="6"/>
        <v>0</v>
      </c>
      <c r="U49" s="42">
        <f t="shared" si="6"/>
        <v>0</v>
      </c>
      <c r="V49" s="42">
        <f t="shared" si="6"/>
        <v>0</v>
      </c>
      <c r="W49" s="42">
        <f t="shared" si="6"/>
        <v>7312.92</v>
      </c>
      <c r="X49" s="75"/>
    </row>
    <row r="50" spans="1:24" x14ac:dyDescent="0.2">
      <c r="B50" s="56" t="s">
        <v>37</v>
      </c>
      <c r="C50" s="59">
        <v>22201</v>
      </c>
      <c r="E50" s="155"/>
      <c r="H50" s="37">
        <v>239.78</v>
      </c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3"/>
    </row>
    <row r="51" spans="1:24" x14ac:dyDescent="0.2">
      <c r="B51" s="56" t="s">
        <v>37</v>
      </c>
      <c r="C51" s="59">
        <v>22202</v>
      </c>
      <c r="E51" s="155"/>
      <c r="H51" s="37"/>
      <c r="I51" s="37">
        <v>60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3"/>
    </row>
    <row r="52" spans="1:24" x14ac:dyDescent="0.2">
      <c r="A52" s="54">
        <v>44419</v>
      </c>
      <c r="B52" s="56" t="s">
        <v>54</v>
      </c>
      <c r="C52" s="59">
        <v>22199</v>
      </c>
      <c r="E52" s="155"/>
      <c r="H52" s="37"/>
      <c r="I52" s="37"/>
      <c r="J52" s="37">
        <v>14.39</v>
      </c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3"/>
    </row>
    <row r="53" spans="1:24" x14ac:dyDescent="0.2">
      <c r="A53" s="54">
        <v>44423</v>
      </c>
      <c r="B53" s="161" t="s">
        <v>106</v>
      </c>
      <c r="C53" s="62">
        <v>22200</v>
      </c>
      <c r="E53" s="155"/>
      <c r="L53" s="40">
        <v>540</v>
      </c>
    </row>
    <row r="54" spans="1:24" x14ac:dyDescent="0.2">
      <c r="A54" s="54">
        <v>44430</v>
      </c>
      <c r="B54" s="161" t="s">
        <v>37</v>
      </c>
      <c r="C54" s="62" t="s">
        <v>74</v>
      </c>
      <c r="E54" s="155"/>
      <c r="F54" s="37">
        <v>6.68</v>
      </c>
      <c r="J54" s="40">
        <v>33.409999999999997</v>
      </c>
    </row>
    <row r="55" spans="1:24" x14ac:dyDescent="0.2">
      <c r="A55" s="54">
        <v>44424</v>
      </c>
      <c r="B55" s="161" t="s">
        <v>107</v>
      </c>
      <c r="C55" s="62" t="s">
        <v>74</v>
      </c>
      <c r="D55" s="37">
        <v>65.64</v>
      </c>
      <c r="E55" s="155"/>
    </row>
    <row r="56" spans="1:24" x14ac:dyDescent="0.2">
      <c r="A56" s="54">
        <v>44418</v>
      </c>
      <c r="B56" s="56">
        <v>11</v>
      </c>
      <c r="E56" s="155"/>
      <c r="G56" s="37">
        <v>100.5</v>
      </c>
    </row>
    <row r="57" spans="1:24" s="41" customFormat="1" x14ac:dyDescent="0.2">
      <c r="A57" s="159" t="s">
        <v>11</v>
      </c>
      <c r="B57" s="55"/>
      <c r="C57" s="65"/>
      <c r="D57" s="160">
        <f t="shared" ref="D57:V57" si="7">SUM(D50:D56)</f>
        <v>65.64</v>
      </c>
      <c r="E57" s="160">
        <f t="shared" si="7"/>
        <v>0</v>
      </c>
      <c r="F57" s="160">
        <f t="shared" si="7"/>
        <v>6.68</v>
      </c>
      <c r="G57" s="160">
        <f t="shared" si="7"/>
        <v>100.5</v>
      </c>
      <c r="H57" s="160">
        <f t="shared" si="7"/>
        <v>239.78</v>
      </c>
      <c r="I57" s="160">
        <f t="shared" si="7"/>
        <v>60</v>
      </c>
      <c r="J57" s="160">
        <f t="shared" si="7"/>
        <v>47.8</v>
      </c>
      <c r="K57" s="160">
        <f t="shared" si="7"/>
        <v>0</v>
      </c>
      <c r="L57" s="160">
        <f t="shared" si="7"/>
        <v>540</v>
      </c>
      <c r="M57" s="160">
        <f t="shared" si="7"/>
        <v>0</v>
      </c>
      <c r="N57" s="160">
        <f t="shared" si="7"/>
        <v>0</v>
      </c>
      <c r="O57" s="160">
        <f t="shared" si="7"/>
        <v>0</v>
      </c>
      <c r="P57" s="160">
        <f t="shared" si="7"/>
        <v>0</v>
      </c>
      <c r="Q57" s="160">
        <f t="shared" si="7"/>
        <v>0</v>
      </c>
      <c r="R57" s="160">
        <f t="shared" si="7"/>
        <v>0</v>
      </c>
      <c r="S57" s="160">
        <f t="shared" si="7"/>
        <v>0</v>
      </c>
      <c r="T57" s="160">
        <f t="shared" si="7"/>
        <v>0</v>
      </c>
      <c r="U57" s="160">
        <f t="shared" si="7"/>
        <v>0</v>
      </c>
      <c r="V57" s="160">
        <f t="shared" si="7"/>
        <v>0</v>
      </c>
      <c r="W57" s="160">
        <f>SUM(D57:V57)</f>
        <v>1060.4000000000001</v>
      </c>
      <c r="X57" s="75"/>
    </row>
    <row r="58" spans="1:24" x14ac:dyDescent="0.2">
      <c r="C58" s="59"/>
      <c r="E58" s="155"/>
      <c r="T58" s="46"/>
      <c r="U58" s="46"/>
      <c r="V58" s="46"/>
    </row>
    <row r="59" spans="1:24" s="41" customFormat="1" x14ac:dyDescent="0.2">
      <c r="A59" s="73" t="s">
        <v>8</v>
      </c>
      <c r="B59" s="55"/>
      <c r="C59" s="65"/>
      <c r="D59" s="42">
        <f t="shared" ref="D59:W59" si="8">SUM(D57,D49)</f>
        <v>694.64</v>
      </c>
      <c r="E59" s="42">
        <f t="shared" si="8"/>
        <v>222.15</v>
      </c>
      <c r="F59" s="42">
        <f t="shared" si="8"/>
        <v>280.68999999999994</v>
      </c>
      <c r="G59" s="42">
        <f t="shared" si="8"/>
        <v>502.5</v>
      </c>
      <c r="H59" s="42">
        <f t="shared" si="8"/>
        <v>1198.9000000000001</v>
      </c>
      <c r="I59" s="42">
        <f t="shared" si="8"/>
        <v>300</v>
      </c>
      <c r="J59" s="42">
        <f t="shared" si="8"/>
        <v>715.2399999999999</v>
      </c>
      <c r="K59" s="42">
        <f t="shared" si="8"/>
        <v>0</v>
      </c>
      <c r="L59" s="42">
        <f t="shared" si="8"/>
        <v>2485</v>
      </c>
      <c r="M59" s="42">
        <f t="shared" si="8"/>
        <v>623.64</v>
      </c>
      <c r="N59" s="42">
        <f t="shared" si="8"/>
        <v>407.85</v>
      </c>
      <c r="O59" s="42">
        <f t="shared" si="8"/>
        <v>0</v>
      </c>
      <c r="P59" s="42">
        <f t="shared" si="8"/>
        <v>0</v>
      </c>
      <c r="Q59" s="42">
        <f t="shared" si="8"/>
        <v>942.71</v>
      </c>
      <c r="R59" s="42">
        <f t="shared" si="8"/>
        <v>0</v>
      </c>
      <c r="S59" s="42">
        <f t="shared" si="8"/>
        <v>0</v>
      </c>
      <c r="T59" s="42">
        <f t="shared" si="8"/>
        <v>0</v>
      </c>
      <c r="U59" s="42">
        <f t="shared" si="8"/>
        <v>0</v>
      </c>
      <c r="V59" s="42">
        <f t="shared" si="8"/>
        <v>0</v>
      </c>
      <c r="W59" s="42">
        <f t="shared" si="8"/>
        <v>8373.32</v>
      </c>
      <c r="X59" s="75"/>
    </row>
    <row r="60" spans="1:24" s="114" customFormat="1" x14ac:dyDescent="0.2">
      <c r="A60" s="107"/>
      <c r="B60" s="106" t="s">
        <v>36</v>
      </c>
      <c r="C60" s="109">
        <v>22207</v>
      </c>
      <c r="D60" s="30"/>
      <c r="E60" s="155"/>
      <c r="F60" s="110"/>
      <c r="G60" s="111"/>
      <c r="H60" s="111">
        <v>239.78</v>
      </c>
      <c r="I60" s="111"/>
      <c r="J60" s="111"/>
      <c r="K60" s="111"/>
      <c r="L60" s="89"/>
      <c r="M60" s="111"/>
      <c r="N60" s="111"/>
      <c r="O60" s="111"/>
      <c r="P60" s="111"/>
      <c r="Q60" s="108"/>
      <c r="R60" s="111"/>
      <c r="S60" s="110"/>
      <c r="T60" s="110"/>
      <c r="U60" s="110"/>
      <c r="V60" s="110"/>
      <c r="W60" s="112"/>
      <c r="X60" s="113"/>
    </row>
    <row r="61" spans="1:24" x14ac:dyDescent="0.2">
      <c r="B61" s="106" t="s">
        <v>36</v>
      </c>
      <c r="C61" s="60">
        <v>22208</v>
      </c>
      <c r="D61" s="30"/>
      <c r="E61" s="155"/>
      <c r="F61" s="34"/>
      <c r="H61" s="37"/>
      <c r="I61" s="37">
        <v>60</v>
      </c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112"/>
      <c r="X61" s="52" t="s">
        <v>80</v>
      </c>
    </row>
    <row r="62" spans="1:24" s="78" customFormat="1" x14ac:dyDescent="0.2">
      <c r="A62" s="54">
        <v>44460</v>
      </c>
      <c r="B62" s="161" t="s">
        <v>108</v>
      </c>
      <c r="C62" s="62" t="s">
        <v>74</v>
      </c>
      <c r="D62" s="30">
        <v>546</v>
      </c>
      <c r="E62" s="155"/>
      <c r="F62" s="37">
        <v>109.2</v>
      </c>
      <c r="G62" s="37"/>
      <c r="H62" s="40"/>
      <c r="I62" s="40"/>
      <c r="J62" s="40"/>
      <c r="K62" s="40"/>
      <c r="L62" s="40"/>
      <c r="M62" s="40"/>
      <c r="N62" s="40"/>
      <c r="O62" s="40"/>
      <c r="P62" s="40"/>
      <c r="Q62" s="34"/>
      <c r="R62" s="40"/>
      <c r="S62" s="40"/>
      <c r="T62" s="40"/>
      <c r="U62" s="40"/>
      <c r="V62" s="40"/>
      <c r="W62" s="112"/>
      <c r="X62" s="52"/>
    </row>
    <row r="63" spans="1:24" x14ac:dyDescent="0.2">
      <c r="A63" s="54">
        <v>44461</v>
      </c>
      <c r="B63" s="56" t="s">
        <v>36</v>
      </c>
      <c r="C63" s="62" t="s">
        <v>74</v>
      </c>
      <c r="D63" s="30"/>
      <c r="E63" s="155"/>
      <c r="F63" s="37">
        <v>6.75</v>
      </c>
      <c r="J63" s="40">
        <v>33.75</v>
      </c>
      <c r="W63" s="112"/>
    </row>
    <row r="64" spans="1:24" x14ac:dyDescent="0.2">
      <c r="A64" s="54">
        <v>44440</v>
      </c>
      <c r="B64" s="56" t="s">
        <v>54</v>
      </c>
      <c r="C64" s="62">
        <v>22203</v>
      </c>
      <c r="D64" s="30"/>
      <c r="E64" s="155"/>
      <c r="J64" s="40">
        <v>22.31</v>
      </c>
      <c r="W64" s="112"/>
    </row>
    <row r="65" spans="1:24" x14ac:dyDescent="0.2">
      <c r="A65" s="54">
        <v>44469</v>
      </c>
      <c r="B65" s="56">
        <v>552</v>
      </c>
      <c r="C65" s="62">
        <v>552</v>
      </c>
      <c r="D65" s="30"/>
      <c r="E65" s="155"/>
      <c r="J65" s="40">
        <v>20</v>
      </c>
      <c r="W65" s="112"/>
    </row>
    <row r="66" spans="1:24" x14ac:dyDescent="0.2">
      <c r="A66" s="54">
        <v>44462</v>
      </c>
      <c r="B66" s="56">
        <v>1542</v>
      </c>
      <c r="C66" s="62" t="s">
        <v>109</v>
      </c>
      <c r="D66" s="30">
        <v>155</v>
      </c>
      <c r="E66" s="155"/>
      <c r="F66" s="37">
        <v>31</v>
      </c>
      <c r="W66" s="112"/>
    </row>
    <row r="67" spans="1:24" x14ac:dyDescent="0.2">
      <c r="A67" s="54">
        <v>44470</v>
      </c>
      <c r="B67" s="56">
        <v>1579</v>
      </c>
      <c r="C67" s="62" t="s">
        <v>109</v>
      </c>
      <c r="D67" s="30">
        <v>235</v>
      </c>
      <c r="E67" s="155"/>
      <c r="F67" s="37">
        <v>47</v>
      </c>
      <c r="W67" s="112"/>
    </row>
    <row r="68" spans="1:24" x14ac:dyDescent="0.2">
      <c r="A68" s="54">
        <v>44454</v>
      </c>
      <c r="B68" s="56">
        <v>6500</v>
      </c>
      <c r="C68" s="62">
        <v>22205</v>
      </c>
      <c r="D68" s="30"/>
      <c r="E68" s="155"/>
      <c r="P68" s="40">
        <v>80</v>
      </c>
      <c r="W68" s="112"/>
    </row>
    <row r="69" spans="1:24" x14ac:dyDescent="0.2">
      <c r="A69" s="54">
        <v>44445</v>
      </c>
      <c r="B69" s="56">
        <v>1698</v>
      </c>
      <c r="C69" s="62">
        <v>22206</v>
      </c>
      <c r="D69" s="30"/>
      <c r="E69" s="155"/>
      <c r="F69" s="37">
        <v>40</v>
      </c>
      <c r="J69" s="40">
        <v>200</v>
      </c>
      <c r="W69" s="112"/>
    </row>
    <row r="70" spans="1:24" x14ac:dyDescent="0.2">
      <c r="A70" s="54">
        <v>44454</v>
      </c>
      <c r="B70" s="56">
        <v>5213</v>
      </c>
      <c r="C70" s="62">
        <v>22204</v>
      </c>
      <c r="D70" s="30"/>
      <c r="E70" s="155"/>
      <c r="L70" s="40">
        <v>600</v>
      </c>
      <c r="W70" s="112"/>
    </row>
    <row r="71" spans="1:24" s="41" customFormat="1" x14ac:dyDescent="0.2">
      <c r="A71" s="54">
        <v>44449</v>
      </c>
      <c r="B71" s="56">
        <v>12</v>
      </c>
      <c r="C71" s="65"/>
      <c r="D71" s="30"/>
      <c r="E71" s="155"/>
      <c r="F71" s="42"/>
      <c r="G71" s="37">
        <v>100.5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112"/>
      <c r="X71" s="75"/>
    </row>
    <row r="72" spans="1:24" s="41" customFormat="1" x14ac:dyDescent="0.2">
      <c r="A72" s="159" t="s">
        <v>12</v>
      </c>
      <c r="B72" s="55"/>
      <c r="C72" s="65"/>
      <c r="D72" s="160">
        <f t="shared" ref="D72:V72" si="9">SUM(D60:D71)</f>
        <v>936</v>
      </c>
      <c r="E72" s="160">
        <f t="shared" si="9"/>
        <v>0</v>
      </c>
      <c r="F72" s="160">
        <f t="shared" si="9"/>
        <v>233.95</v>
      </c>
      <c r="G72" s="160">
        <f t="shared" si="9"/>
        <v>100.5</v>
      </c>
      <c r="H72" s="160">
        <f t="shared" si="9"/>
        <v>239.78</v>
      </c>
      <c r="I72" s="160">
        <f t="shared" si="9"/>
        <v>60</v>
      </c>
      <c r="J72" s="160">
        <f t="shared" si="9"/>
        <v>276.06</v>
      </c>
      <c r="K72" s="160">
        <f t="shared" si="9"/>
        <v>0</v>
      </c>
      <c r="L72" s="160">
        <f t="shared" si="9"/>
        <v>600</v>
      </c>
      <c r="M72" s="160">
        <f t="shared" si="9"/>
        <v>0</v>
      </c>
      <c r="N72" s="160">
        <f t="shared" si="9"/>
        <v>0</v>
      </c>
      <c r="O72" s="160">
        <f t="shared" si="9"/>
        <v>0</v>
      </c>
      <c r="P72" s="160">
        <f t="shared" si="9"/>
        <v>80</v>
      </c>
      <c r="Q72" s="160">
        <f t="shared" si="9"/>
        <v>0</v>
      </c>
      <c r="R72" s="160">
        <f t="shared" si="9"/>
        <v>0</v>
      </c>
      <c r="S72" s="160">
        <f t="shared" si="9"/>
        <v>0</v>
      </c>
      <c r="T72" s="160">
        <f t="shared" si="9"/>
        <v>0</v>
      </c>
      <c r="U72" s="160">
        <f t="shared" si="9"/>
        <v>0</v>
      </c>
      <c r="V72" s="160">
        <f t="shared" si="9"/>
        <v>0</v>
      </c>
      <c r="W72" s="160">
        <f>SUM(D72:V72)</f>
        <v>2526.29</v>
      </c>
      <c r="X72" s="75"/>
    </row>
    <row r="73" spans="1:24" s="41" customFormat="1" x14ac:dyDescent="0.2">
      <c r="A73" s="73"/>
      <c r="B73" s="156"/>
      <c r="C73" s="66"/>
      <c r="D73" s="46"/>
      <c r="E73" s="155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80"/>
      <c r="X73" s="75"/>
    </row>
    <row r="74" spans="1:24" s="41" customFormat="1" x14ac:dyDescent="0.2">
      <c r="A74" s="73" t="s">
        <v>8</v>
      </c>
      <c r="B74" s="55"/>
      <c r="C74" s="65"/>
      <c r="D74" s="42">
        <f t="shared" ref="D74:W74" si="10">SUM(D72,D59)</f>
        <v>1630.6399999999999</v>
      </c>
      <c r="E74" s="42">
        <f t="shared" si="10"/>
        <v>222.15</v>
      </c>
      <c r="F74" s="42">
        <f t="shared" si="10"/>
        <v>514.63999999999987</v>
      </c>
      <c r="G74" s="42">
        <f t="shared" si="10"/>
        <v>603</v>
      </c>
      <c r="H74" s="42">
        <f t="shared" si="10"/>
        <v>1438.68</v>
      </c>
      <c r="I74" s="42">
        <f t="shared" si="10"/>
        <v>360</v>
      </c>
      <c r="J74" s="42">
        <f t="shared" si="10"/>
        <v>991.3</v>
      </c>
      <c r="K74" s="42">
        <f t="shared" si="10"/>
        <v>0</v>
      </c>
      <c r="L74" s="42">
        <f t="shared" si="10"/>
        <v>3085</v>
      </c>
      <c r="M74" s="42">
        <f t="shared" si="10"/>
        <v>623.64</v>
      </c>
      <c r="N74" s="42">
        <f t="shared" si="10"/>
        <v>407.85</v>
      </c>
      <c r="O74" s="42">
        <f t="shared" si="10"/>
        <v>0</v>
      </c>
      <c r="P74" s="42">
        <f t="shared" si="10"/>
        <v>80</v>
      </c>
      <c r="Q74" s="42">
        <f t="shared" si="10"/>
        <v>942.71</v>
      </c>
      <c r="R74" s="42">
        <f t="shared" si="10"/>
        <v>0</v>
      </c>
      <c r="S74" s="42">
        <f t="shared" si="10"/>
        <v>0</v>
      </c>
      <c r="T74" s="42">
        <f t="shared" si="10"/>
        <v>0</v>
      </c>
      <c r="U74" s="42">
        <f t="shared" si="10"/>
        <v>0</v>
      </c>
      <c r="V74" s="42">
        <f t="shared" si="10"/>
        <v>0</v>
      </c>
      <c r="W74" s="42">
        <f t="shared" si="10"/>
        <v>10899.61</v>
      </c>
      <c r="X74" s="75"/>
    </row>
    <row r="75" spans="1:24" x14ac:dyDescent="0.2">
      <c r="A75" s="72"/>
      <c r="B75" s="53" t="s">
        <v>38</v>
      </c>
      <c r="C75" s="84">
        <v>22213</v>
      </c>
      <c r="D75" s="30"/>
      <c r="E75" s="155"/>
      <c r="F75" s="30"/>
      <c r="G75" s="31"/>
      <c r="H75" s="31">
        <v>267.37</v>
      </c>
      <c r="I75" s="31"/>
      <c r="J75" s="31"/>
      <c r="K75" s="31"/>
      <c r="M75" s="31"/>
      <c r="N75" s="31"/>
      <c r="O75" s="31"/>
      <c r="P75" s="31"/>
      <c r="Q75" s="32"/>
      <c r="R75" s="31"/>
      <c r="S75" s="30"/>
      <c r="T75" s="30"/>
      <c r="U75" s="30"/>
      <c r="V75" s="30"/>
      <c r="W75" s="112"/>
    </row>
    <row r="76" spans="1:24" x14ac:dyDescent="0.2">
      <c r="A76" s="72"/>
      <c r="B76" s="53" t="s">
        <v>38</v>
      </c>
      <c r="C76" s="84">
        <v>22214</v>
      </c>
      <c r="D76" s="30"/>
      <c r="E76" s="155"/>
      <c r="F76" s="30"/>
      <c r="G76" s="31"/>
      <c r="H76" s="31"/>
      <c r="I76" s="31">
        <v>67</v>
      </c>
      <c r="K76" s="31"/>
      <c r="M76" s="31"/>
      <c r="N76" s="31"/>
      <c r="O76" s="31"/>
      <c r="P76" s="31"/>
      <c r="Q76" s="32"/>
      <c r="R76" s="31"/>
      <c r="S76" s="30"/>
      <c r="T76" s="30"/>
      <c r="U76" s="30"/>
      <c r="V76" s="30"/>
      <c r="W76" s="112"/>
    </row>
    <row r="77" spans="1:24" x14ac:dyDescent="0.2">
      <c r="A77" s="72">
        <v>44473</v>
      </c>
      <c r="B77" s="72">
        <v>44473</v>
      </c>
      <c r="C77" s="84">
        <v>22211</v>
      </c>
      <c r="D77" s="30"/>
      <c r="E77" s="155"/>
      <c r="F77" s="30"/>
      <c r="G77" s="31"/>
      <c r="H77" s="31"/>
      <c r="I77" s="31"/>
      <c r="K77" s="31"/>
      <c r="L77" s="40">
        <v>600</v>
      </c>
      <c r="M77" s="31"/>
      <c r="N77" s="31"/>
      <c r="O77" s="31"/>
      <c r="P77" s="31"/>
      <c r="Q77" s="32"/>
      <c r="R77" s="31"/>
      <c r="S77" s="30"/>
      <c r="T77" s="30"/>
      <c r="U77" s="30"/>
      <c r="V77" s="30"/>
      <c r="W77" s="112"/>
    </row>
    <row r="78" spans="1:24" x14ac:dyDescent="0.2">
      <c r="A78" s="72">
        <v>44476</v>
      </c>
      <c r="B78" s="72">
        <v>4</v>
      </c>
      <c r="C78" s="84" t="s">
        <v>74</v>
      </c>
      <c r="D78" s="30"/>
      <c r="E78" s="155">
        <v>170.98</v>
      </c>
      <c r="F78" s="30">
        <v>8.5500000000000007</v>
      </c>
      <c r="G78" s="31"/>
      <c r="H78" s="31"/>
      <c r="I78" s="31"/>
      <c r="K78" s="31"/>
      <c r="M78" s="31"/>
      <c r="N78" s="31"/>
      <c r="O78" s="31"/>
      <c r="P78" s="31"/>
      <c r="Q78" s="32"/>
      <c r="R78" s="31"/>
      <c r="S78" s="30"/>
      <c r="T78" s="30"/>
      <c r="U78" s="30"/>
      <c r="V78" s="30"/>
      <c r="W78" s="112"/>
    </row>
    <row r="79" spans="1:24" x14ac:dyDescent="0.2">
      <c r="A79" s="72">
        <v>44491</v>
      </c>
      <c r="B79" s="53" t="s">
        <v>122</v>
      </c>
      <c r="C79" s="84" t="s">
        <v>74</v>
      </c>
      <c r="D79" s="30"/>
      <c r="E79" s="155"/>
      <c r="F79" s="30">
        <v>6.68</v>
      </c>
      <c r="G79" s="31"/>
      <c r="H79" s="31"/>
      <c r="I79" s="31"/>
      <c r="J79" s="40">
        <v>33.409999999999997</v>
      </c>
      <c r="K79" s="31"/>
      <c r="M79" s="31"/>
      <c r="N79" s="31"/>
      <c r="O79" s="31"/>
      <c r="P79" s="31"/>
      <c r="Q79" s="32"/>
      <c r="R79" s="31"/>
      <c r="S79" s="30"/>
      <c r="T79" s="30"/>
      <c r="U79" s="30"/>
      <c r="V79" s="30"/>
      <c r="W79" s="112"/>
    </row>
    <row r="80" spans="1:24" x14ac:dyDescent="0.2">
      <c r="A80" s="72">
        <v>44491</v>
      </c>
      <c r="B80" s="53">
        <v>1</v>
      </c>
      <c r="C80" s="84">
        <v>22212</v>
      </c>
      <c r="D80" s="30"/>
      <c r="E80" s="155"/>
      <c r="F80" s="30">
        <v>19.2</v>
      </c>
      <c r="G80" s="31"/>
      <c r="H80" s="31"/>
      <c r="I80" s="31"/>
      <c r="K80" s="31"/>
      <c r="M80" s="31"/>
      <c r="N80" s="31"/>
      <c r="O80" s="31"/>
      <c r="P80" s="31">
        <v>96</v>
      </c>
      <c r="Q80" s="32"/>
      <c r="R80" s="31"/>
      <c r="S80" s="30"/>
      <c r="T80" s="30"/>
      <c r="U80" s="30"/>
      <c r="V80" s="30"/>
      <c r="W80" s="112"/>
    </row>
    <row r="81" spans="1:24" x14ac:dyDescent="0.2">
      <c r="A81" s="72">
        <v>44499</v>
      </c>
      <c r="B81" s="168" t="s">
        <v>123</v>
      </c>
      <c r="C81" s="84" t="s">
        <v>124</v>
      </c>
      <c r="D81" s="30"/>
      <c r="E81" s="155"/>
      <c r="F81" s="30"/>
      <c r="G81" s="31"/>
      <c r="H81" s="31"/>
      <c r="I81" s="31"/>
      <c r="J81" s="31">
        <v>25.2</v>
      </c>
      <c r="K81" s="31"/>
      <c r="M81" s="31"/>
      <c r="N81" s="31"/>
      <c r="O81" s="31"/>
      <c r="P81" s="31"/>
      <c r="Q81" s="32"/>
      <c r="R81" s="31"/>
      <c r="T81" s="30"/>
      <c r="U81" s="30"/>
      <c r="V81" s="30"/>
      <c r="W81" s="112"/>
    </row>
    <row r="82" spans="1:24" x14ac:dyDescent="0.2">
      <c r="A82" s="72">
        <v>44489</v>
      </c>
      <c r="B82" s="168" t="s">
        <v>54</v>
      </c>
      <c r="C82" s="84" t="s">
        <v>124</v>
      </c>
      <c r="D82" s="30"/>
      <c r="E82" s="155"/>
      <c r="F82" s="30"/>
      <c r="G82" s="31"/>
      <c r="H82" s="31"/>
      <c r="I82" s="31"/>
      <c r="J82" s="31">
        <v>22</v>
      </c>
      <c r="K82" s="31"/>
      <c r="M82" s="31"/>
      <c r="N82" s="31"/>
      <c r="O82" s="31"/>
      <c r="P82" s="31"/>
      <c r="Q82" s="32"/>
      <c r="R82" s="31"/>
      <c r="T82" s="30"/>
      <c r="U82" s="30"/>
      <c r="V82" s="30"/>
      <c r="W82" s="112"/>
    </row>
    <row r="83" spans="1:24" x14ac:dyDescent="0.2">
      <c r="A83" s="54">
        <v>44480</v>
      </c>
      <c r="B83" s="56">
        <v>13</v>
      </c>
      <c r="C83" s="60"/>
      <c r="E83" s="155"/>
      <c r="G83" s="37">
        <v>100.5</v>
      </c>
      <c r="H83" s="37"/>
      <c r="I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112"/>
    </row>
    <row r="84" spans="1:24" x14ac:dyDescent="0.2">
      <c r="C84" s="59"/>
      <c r="E84" s="155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112"/>
    </row>
    <row r="85" spans="1:24" s="41" customFormat="1" x14ac:dyDescent="0.2">
      <c r="A85" s="159" t="s">
        <v>13</v>
      </c>
      <c r="B85" s="55"/>
      <c r="C85" s="65"/>
      <c r="D85" s="160">
        <f t="shared" ref="D85:V85" si="11">SUM(D75:D84)</f>
        <v>0</v>
      </c>
      <c r="E85" s="160">
        <f t="shared" si="11"/>
        <v>170.98</v>
      </c>
      <c r="F85" s="160">
        <f t="shared" si="11"/>
        <v>34.43</v>
      </c>
      <c r="G85" s="160">
        <f t="shared" si="11"/>
        <v>100.5</v>
      </c>
      <c r="H85" s="160">
        <f t="shared" si="11"/>
        <v>267.37</v>
      </c>
      <c r="I85" s="160">
        <f t="shared" si="11"/>
        <v>67</v>
      </c>
      <c r="J85" s="160">
        <f t="shared" si="11"/>
        <v>80.61</v>
      </c>
      <c r="K85" s="160">
        <f t="shared" si="11"/>
        <v>0</v>
      </c>
      <c r="L85" s="160">
        <f t="shared" si="11"/>
        <v>600</v>
      </c>
      <c r="M85" s="160">
        <f t="shared" si="11"/>
        <v>0</v>
      </c>
      <c r="N85" s="160">
        <f t="shared" si="11"/>
        <v>0</v>
      </c>
      <c r="O85" s="160">
        <f t="shared" si="11"/>
        <v>0</v>
      </c>
      <c r="P85" s="160">
        <f t="shared" si="11"/>
        <v>96</v>
      </c>
      <c r="Q85" s="160">
        <f t="shared" si="11"/>
        <v>0</v>
      </c>
      <c r="R85" s="160">
        <f t="shared" si="11"/>
        <v>0</v>
      </c>
      <c r="S85" s="160">
        <f t="shared" si="11"/>
        <v>0</v>
      </c>
      <c r="T85" s="160">
        <f t="shared" si="11"/>
        <v>0</v>
      </c>
      <c r="U85" s="160">
        <f t="shared" si="11"/>
        <v>0</v>
      </c>
      <c r="V85" s="160">
        <f t="shared" si="11"/>
        <v>0</v>
      </c>
      <c r="W85" s="160">
        <f>SUM(D85:V85)</f>
        <v>1416.8899999999999</v>
      </c>
      <c r="X85" s="75"/>
    </row>
    <row r="86" spans="1:24" s="41" customFormat="1" x14ac:dyDescent="0.2">
      <c r="A86" s="73"/>
      <c r="B86" s="156"/>
      <c r="C86" s="66"/>
      <c r="D86" s="46"/>
      <c r="E86" s="155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80"/>
      <c r="X86" s="75"/>
    </row>
    <row r="87" spans="1:24" s="41" customFormat="1" x14ac:dyDescent="0.2">
      <c r="A87" s="73" t="s">
        <v>8</v>
      </c>
      <c r="B87" s="55"/>
      <c r="C87" s="65"/>
      <c r="D87" s="42">
        <f t="shared" ref="D87:W87" si="12">SUM(D85,D74)</f>
        <v>1630.6399999999999</v>
      </c>
      <c r="E87" s="42">
        <f t="shared" si="12"/>
        <v>393.13</v>
      </c>
      <c r="F87" s="42">
        <f t="shared" si="12"/>
        <v>549.06999999999982</v>
      </c>
      <c r="G87" s="42">
        <f t="shared" si="12"/>
        <v>703.5</v>
      </c>
      <c r="H87" s="42">
        <f t="shared" si="12"/>
        <v>1706.0500000000002</v>
      </c>
      <c r="I87" s="42">
        <f t="shared" si="12"/>
        <v>427</v>
      </c>
      <c r="J87" s="42">
        <f t="shared" si="12"/>
        <v>1071.9099999999999</v>
      </c>
      <c r="K87" s="42">
        <f t="shared" si="12"/>
        <v>0</v>
      </c>
      <c r="L87" s="42">
        <f t="shared" si="12"/>
        <v>3685</v>
      </c>
      <c r="M87" s="42">
        <f t="shared" si="12"/>
        <v>623.64</v>
      </c>
      <c r="N87" s="42">
        <f t="shared" si="12"/>
        <v>407.85</v>
      </c>
      <c r="O87" s="42">
        <f t="shared" si="12"/>
        <v>0</v>
      </c>
      <c r="P87" s="42">
        <f t="shared" si="12"/>
        <v>176</v>
      </c>
      <c r="Q87" s="42">
        <f t="shared" si="12"/>
        <v>942.71</v>
      </c>
      <c r="R87" s="42">
        <f t="shared" si="12"/>
        <v>0</v>
      </c>
      <c r="S87" s="42">
        <f t="shared" si="12"/>
        <v>0</v>
      </c>
      <c r="T87" s="42">
        <f t="shared" si="12"/>
        <v>0</v>
      </c>
      <c r="U87" s="42">
        <f t="shared" si="12"/>
        <v>0</v>
      </c>
      <c r="V87" s="42">
        <f t="shared" si="12"/>
        <v>0</v>
      </c>
      <c r="W87" s="42">
        <f t="shared" si="12"/>
        <v>12316.5</v>
      </c>
      <c r="X87" s="75"/>
    </row>
    <row r="88" spans="1:24" x14ac:dyDescent="0.2">
      <c r="B88" s="56" t="s">
        <v>39</v>
      </c>
      <c r="C88" s="62">
        <v>22221</v>
      </c>
      <c r="E88" s="155"/>
      <c r="H88" s="40">
        <v>310</v>
      </c>
      <c r="W88" s="112"/>
    </row>
    <row r="89" spans="1:24" s="114" customFormat="1" x14ac:dyDescent="0.2">
      <c r="A89" s="115"/>
      <c r="B89" s="116" t="s">
        <v>39</v>
      </c>
      <c r="C89" s="81">
        <v>22222</v>
      </c>
      <c r="D89" s="91"/>
      <c r="E89" s="155"/>
      <c r="F89" s="91"/>
      <c r="G89" s="91"/>
      <c r="H89" s="91"/>
      <c r="I89" s="91">
        <v>77.400000000000006</v>
      </c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112"/>
    </row>
    <row r="90" spans="1:24" x14ac:dyDescent="0.2">
      <c r="A90" s="54">
        <v>44524</v>
      </c>
      <c r="B90" s="56">
        <v>1006</v>
      </c>
      <c r="C90" s="62">
        <v>22216</v>
      </c>
      <c r="D90" s="37">
        <v>70</v>
      </c>
      <c r="E90" s="155"/>
      <c r="W90" s="112"/>
      <c r="X90" s="52" t="s">
        <v>65</v>
      </c>
    </row>
    <row r="91" spans="1:24" x14ac:dyDescent="0.2">
      <c r="A91" s="54">
        <v>44510</v>
      </c>
      <c r="B91" s="56">
        <v>274</v>
      </c>
      <c r="C91" s="62">
        <v>22218</v>
      </c>
      <c r="E91" s="155"/>
      <c r="L91" s="40">
        <v>535</v>
      </c>
      <c r="W91" s="112"/>
    </row>
    <row r="92" spans="1:24" x14ac:dyDescent="0.2">
      <c r="A92" s="54">
        <v>44530</v>
      </c>
      <c r="B92" s="161" t="s">
        <v>54</v>
      </c>
      <c r="C92" s="62">
        <v>22219</v>
      </c>
      <c r="E92" s="155"/>
      <c r="F92" s="37">
        <v>0.42</v>
      </c>
      <c r="J92" s="40">
        <v>2.08</v>
      </c>
      <c r="W92" s="112"/>
    </row>
    <row r="93" spans="1:24" x14ac:dyDescent="0.2">
      <c r="A93" s="54">
        <v>44504</v>
      </c>
      <c r="B93" s="161" t="s">
        <v>126</v>
      </c>
      <c r="C93" s="62" t="s">
        <v>74</v>
      </c>
      <c r="D93" s="37">
        <v>50.67</v>
      </c>
      <c r="E93" s="155"/>
      <c r="W93" s="112"/>
    </row>
    <row r="94" spans="1:24" x14ac:dyDescent="0.2">
      <c r="A94" s="54">
        <v>44511</v>
      </c>
      <c r="B94" s="161" t="s">
        <v>128</v>
      </c>
      <c r="C94" s="62" t="s">
        <v>129</v>
      </c>
      <c r="D94" s="37">
        <v>63</v>
      </c>
      <c r="E94" s="155"/>
      <c r="F94" s="37">
        <v>12.6</v>
      </c>
      <c r="W94" s="112"/>
    </row>
    <row r="95" spans="1:24" x14ac:dyDescent="0.2">
      <c r="A95" s="54">
        <v>44509</v>
      </c>
      <c r="B95" s="161" t="s">
        <v>125</v>
      </c>
      <c r="C95" s="62" t="s">
        <v>74</v>
      </c>
      <c r="E95" s="155"/>
      <c r="F95" s="37">
        <v>-3.88</v>
      </c>
      <c r="J95" s="40">
        <v>-19.399999999999999</v>
      </c>
      <c r="W95" s="112"/>
    </row>
    <row r="96" spans="1:24" x14ac:dyDescent="0.2">
      <c r="A96" s="54">
        <v>44505</v>
      </c>
      <c r="B96" s="161" t="s">
        <v>127</v>
      </c>
      <c r="C96" s="62">
        <v>22217</v>
      </c>
      <c r="D96" s="37">
        <v>198.34</v>
      </c>
      <c r="E96" s="155"/>
      <c r="F96" s="37">
        <v>39.67</v>
      </c>
      <c r="W96" s="112"/>
    </row>
    <row r="97" spans="1:24" x14ac:dyDescent="0.2">
      <c r="A97" s="54">
        <v>44522</v>
      </c>
      <c r="B97" s="161" t="s">
        <v>136</v>
      </c>
      <c r="C97" s="62" t="s">
        <v>74</v>
      </c>
      <c r="D97" s="37">
        <v>520</v>
      </c>
      <c r="E97" s="155"/>
      <c r="F97" s="37">
        <v>104</v>
      </c>
      <c r="W97" s="112"/>
    </row>
    <row r="98" spans="1:24" x14ac:dyDescent="0.2">
      <c r="A98" s="54">
        <v>44510</v>
      </c>
      <c r="B98" s="56">
        <v>14</v>
      </c>
      <c r="E98" s="155"/>
      <c r="G98" s="37">
        <v>100.5</v>
      </c>
      <c r="W98" s="112"/>
    </row>
    <row r="99" spans="1:24" s="166" customFormat="1" x14ac:dyDescent="0.2">
      <c r="A99" s="159" t="s">
        <v>14</v>
      </c>
      <c r="B99" s="165"/>
      <c r="C99" s="164"/>
      <c r="D99" s="160">
        <f t="shared" ref="D99:V99" si="13">SUM(D88:D98)</f>
        <v>902.01</v>
      </c>
      <c r="E99" s="160">
        <f t="shared" si="13"/>
        <v>0</v>
      </c>
      <c r="F99" s="160">
        <f t="shared" si="13"/>
        <v>152.81</v>
      </c>
      <c r="G99" s="160">
        <f t="shared" si="13"/>
        <v>100.5</v>
      </c>
      <c r="H99" s="160">
        <f t="shared" si="13"/>
        <v>310</v>
      </c>
      <c r="I99" s="160">
        <f t="shared" si="13"/>
        <v>77.400000000000006</v>
      </c>
      <c r="J99" s="160">
        <f t="shared" si="13"/>
        <v>-17.32</v>
      </c>
      <c r="K99" s="160">
        <f t="shared" si="13"/>
        <v>0</v>
      </c>
      <c r="L99" s="160">
        <f t="shared" si="13"/>
        <v>535</v>
      </c>
      <c r="M99" s="160">
        <f t="shared" si="13"/>
        <v>0</v>
      </c>
      <c r="N99" s="160">
        <f t="shared" si="13"/>
        <v>0</v>
      </c>
      <c r="O99" s="160">
        <f t="shared" si="13"/>
        <v>0</v>
      </c>
      <c r="P99" s="160">
        <f t="shared" si="13"/>
        <v>0</v>
      </c>
      <c r="Q99" s="160">
        <f t="shared" si="13"/>
        <v>0</v>
      </c>
      <c r="R99" s="160">
        <f t="shared" si="13"/>
        <v>0</v>
      </c>
      <c r="S99" s="160">
        <f t="shared" si="13"/>
        <v>0</v>
      </c>
      <c r="T99" s="160">
        <f t="shared" si="13"/>
        <v>0</v>
      </c>
      <c r="U99" s="160">
        <f t="shared" si="13"/>
        <v>0</v>
      </c>
      <c r="V99" s="160">
        <f t="shared" si="13"/>
        <v>0</v>
      </c>
      <c r="W99" s="160">
        <f>SUM(D99:V99)</f>
        <v>2060.4</v>
      </c>
      <c r="X99" s="167"/>
    </row>
    <row r="100" spans="1:24" x14ac:dyDescent="0.2">
      <c r="A100" s="73"/>
      <c r="B100" s="55"/>
      <c r="C100" s="65"/>
      <c r="D100" s="42"/>
      <c r="E100" s="155"/>
      <c r="F100" s="42"/>
      <c r="G100" s="46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6"/>
      <c r="U100" s="46"/>
      <c r="V100" s="46"/>
      <c r="W100" s="79"/>
    </row>
    <row r="101" spans="1:24" s="41" customFormat="1" x14ac:dyDescent="0.2">
      <c r="A101" s="73" t="s">
        <v>8</v>
      </c>
      <c r="B101" s="55"/>
      <c r="C101" s="65"/>
      <c r="D101" s="42">
        <f t="shared" ref="D101:W101" si="14">SUM(D99,D87)</f>
        <v>2532.6499999999996</v>
      </c>
      <c r="E101" s="42">
        <f t="shared" si="14"/>
        <v>393.13</v>
      </c>
      <c r="F101" s="42">
        <f t="shared" si="14"/>
        <v>701.87999999999988</v>
      </c>
      <c r="G101" s="42">
        <f t="shared" si="14"/>
        <v>804</v>
      </c>
      <c r="H101" s="42">
        <f t="shared" si="14"/>
        <v>2016.0500000000002</v>
      </c>
      <c r="I101" s="42">
        <f t="shared" si="14"/>
        <v>504.4</v>
      </c>
      <c r="J101" s="42">
        <f t="shared" si="14"/>
        <v>1054.5899999999999</v>
      </c>
      <c r="K101" s="42">
        <f t="shared" si="14"/>
        <v>0</v>
      </c>
      <c r="L101" s="42">
        <f t="shared" si="14"/>
        <v>4220</v>
      </c>
      <c r="M101" s="42">
        <f t="shared" si="14"/>
        <v>623.64</v>
      </c>
      <c r="N101" s="42">
        <f t="shared" si="14"/>
        <v>407.85</v>
      </c>
      <c r="O101" s="42">
        <f t="shared" si="14"/>
        <v>0</v>
      </c>
      <c r="P101" s="42">
        <f t="shared" si="14"/>
        <v>176</v>
      </c>
      <c r="Q101" s="42">
        <f t="shared" si="14"/>
        <v>942.71</v>
      </c>
      <c r="R101" s="42">
        <f t="shared" si="14"/>
        <v>0</v>
      </c>
      <c r="S101" s="42">
        <f t="shared" si="14"/>
        <v>0</v>
      </c>
      <c r="T101" s="42">
        <f t="shared" si="14"/>
        <v>0</v>
      </c>
      <c r="U101" s="42">
        <f t="shared" si="14"/>
        <v>0</v>
      </c>
      <c r="V101" s="42">
        <f t="shared" si="14"/>
        <v>0</v>
      </c>
      <c r="W101" s="42">
        <f t="shared" si="14"/>
        <v>14376.9</v>
      </c>
      <c r="X101" s="75"/>
    </row>
    <row r="102" spans="1:24" s="41" customFormat="1" x14ac:dyDescent="0.2">
      <c r="A102" s="73"/>
      <c r="B102" s="55"/>
      <c r="C102" s="65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75"/>
    </row>
    <row r="103" spans="1:24" x14ac:dyDescent="0.2">
      <c r="A103" s="72"/>
      <c r="B103" s="53" t="s">
        <v>60</v>
      </c>
      <c r="C103" s="84">
        <v>22228</v>
      </c>
      <c r="D103" s="30"/>
      <c r="E103" s="155"/>
      <c r="F103" s="30"/>
      <c r="G103" s="31"/>
      <c r="H103" s="31">
        <v>310</v>
      </c>
      <c r="I103" s="31"/>
      <c r="J103" s="31"/>
      <c r="K103" s="31"/>
      <c r="M103" s="31"/>
      <c r="N103" s="31"/>
      <c r="O103" s="31"/>
      <c r="P103" s="31"/>
      <c r="Q103" s="32"/>
      <c r="R103" s="31"/>
      <c r="S103" s="30"/>
      <c r="T103" s="30"/>
      <c r="U103" s="30"/>
      <c r="V103" s="30"/>
      <c r="W103" s="112"/>
    </row>
    <row r="104" spans="1:24" ht="12.75" customHeight="1" x14ac:dyDescent="0.2">
      <c r="A104" s="72"/>
      <c r="B104" s="53" t="s">
        <v>60</v>
      </c>
      <c r="C104" s="84">
        <v>22229</v>
      </c>
      <c r="D104" s="30"/>
      <c r="E104" s="155"/>
      <c r="F104" s="30"/>
      <c r="G104" s="31"/>
      <c r="H104" s="31"/>
      <c r="I104" s="31">
        <v>77.400000000000006</v>
      </c>
      <c r="J104" s="31"/>
      <c r="K104" s="31"/>
      <c r="M104" s="31"/>
      <c r="N104" s="31"/>
      <c r="O104" s="31"/>
      <c r="P104" s="31"/>
      <c r="Q104" s="32"/>
      <c r="R104" s="31"/>
      <c r="S104" s="30"/>
      <c r="T104" s="30"/>
      <c r="U104" s="30"/>
      <c r="V104" s="30"/>
      <c r="W104" s="112"/>
    </row>
    <row r="105" spans="1:24" ht="12.75" customHeight="1" x14ac:dyDescent="0.2">
      <c r="A105" s="72">
        <v>44559</v>
      </c>
      <c r="B105" s="53" t="s">
        <v>54</v>
      </c>
      <c r="C105" s="84">
        <v>22223</v>
      </c>
      <c r="D105" s="30"/>
      <c r="E105" s="155"/>
      <c r="F105" s="30">
        <v>12.8</v>
      </c>
      <c r="G105" s="31"/>
      <c r="H105" s="31"/>
      <c r="I105" s="31"/>
      <c r="J105" s="31">
        <v>71.88</v>
      </c>
      <c r="K105" s="31"/>
      <c r="M105" s="31"/>
      <c r="N105" s="31"/>
      <c r="O105" s="31"/>
      <c r="P105" s="31"/>
      <c r="Q105" s="32"/>
      <c r="R105" s="31"/>
      <c r="S105" s="30"/>
      <c r="T105" s="30"/>
      <c r="U105" s="30"/>
      <c r="V105" s="30"/>
      <c r="W105" s="112"/>
    </row>
    <row r="106" spans="1:24" ht="12.75" customHeight="1" x14ac:dyDescent="0.2">
      <c r="A106" s="72">
        <v>44533</v>
      </c>
      <c r="B106" s="53">
        <v>356</v>
      </c>
      <c r="C106" s="84" t="s">
        <v>130</v>
      </c>
      <c r="D106" s="30">
        <v>72</v>
      </c>
      <c r="E106" s="155"/>
      <c r="F106" s="30">
        <v>14.4</v>
      </c>
      <c r="G106" s="31"/>
      <c r="H106" s="31"/>
      <c r="I106" s="31"/>
      <c r="J106" s="31"/>
      <c r="K106" s="31"/>
      <c r="M106" s="31"/>
      <c r="N106" s="31"/>
      <c r="O106" s="31"/>
      <c r="P106" s="31"/>
      <c r="Q106" s="32"/>
      <c r="R106" s="31"/>
      <c r="S106" s="30"/>
      <c r="T106" s="30"/>
      <c r="U106" s="30"/>
      <c r="V106" s="30"/>
      <c r="W106" s="112"/>
    </row>
    <row r="107" spans="1:24" s="41" customFormat="1" x14ac:dyDescent="0.2">
      <c r="A107" s="54">
        <v>44536</v>
      </c>
      <c r="B107" s="161" t="s">
        <v>131</v>
      </c>
      <c r="C107" s="59">
        <v>22224</v>
      </c>
      <c r="D107" s="37">
        <v>50.92</v>
      </c>
      <c r="E107" s="155"/>
      <c r="F107" s="37">
        <v>10.18</v>
      </c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112"/>
      <c r="X107" s="52"/>
    </row>
    <row r="108" spans="1:24" s="41" customFormat="1" x14ac:dyDescent="0.2">
      <c r="A108" s="54">
        <v>44545</v>
      </c>
      <c r="B108" s="161" t="s">
        <v>132</v>
      </c>
      <c r="C108" s="59" t="s">
        <v>74</v>
      </c>
      <c r="D108" s="37"/>
      <c r="E108" s="155"/>
      <c r="F108" s="37"/>
      <c r="G108" s="37"/>
      <c r="H108" s="37"/>
      <c r="I108" s="37"/>
      <c r="J108" s="37">
        <v>35</v>
      </c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112"/>
      <c r="X108" s="52"/>
    </row>
    <row r="109" spans="1:24" s="41" customFormat="1" x14ac:dyDescent="0.2">
      <c r="A109" s="54">
        <v>44547</v>
      </c>
      <c r="B109" s="161" t="s">
        <v>134</v>
      </c>
      <c r="C109" s="59" t="s">
        <v>133</v>
      </c>
      <c r="D109" s="37"/>
      <c r="E109" s="155"/>
      <c r="F109" s="37"/>
      <c r="G109" s="37"/>
      <c r="H109" s="37"/>
      <c r="I109" s="37"/>
      <c r="J109" s="37"/>
      <c r="K109" s="37">
        <v>22.5</v>
      </c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112"/>
      <c r="X109" s="52"/>
    </row>
    <row r="110" spans="1:24" s="41" customFormat="1" x14ac:dyDescent="0.2">
      <c r="A110" s="54">
        <v>44550</v>
      </c>
      <c r="B110" s="161" t="s">
        <v>135</v>
      </c>
      <c r="C110" s="59" t="s">
        <v>133</v>
      </c>
      <c r="D110" s="37"/>
      <c r="E110" s="155"/>
      <c r="F110" s="37"/>
      <c r="G110" s="37"/>
      <c r="H110" s="37"/>
      <c r="I110" s="37"/>
      <c r="J110" s="37">
        <v>15</v>
      </c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112"/>
      <c r="X110" s="52"/>
    </row>
    <row r="111" spans="1:24" x14ac:dyDescent="0.2">
      <c r="A111" s="54">
        <v>44533</v>
      </c>
      <c r="B111" s="56">
        <v>2</v>
      </c>
      <c r="C111" s="59" t="s">
        <v>74</v>
      </c>
      <c r="E111" s="155"/>
      <c r="H111" s="37"/>
      <c r="I111" s="37"/>
      <c r="J111" s="37">
        <v>22</v>
      </c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112"/>
    </row>
    <row r="112" spans="1:24" x14ac:dyDescent="0.2">
      <c r="A112" s="54">
        <v>44550</v>
      </c>
      <c r="B112" s="56">
        <v>5731</v>
      </c>
      <c r="C112" s="59" t="s">
        <v>74</v>
      </c>
      <c r="D112" s="37">
        <v>520</v>
      </c>
      <c r="E112" s="155"/>
      <c r="F112" s="37">
        <v>104</v>
      </c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112"/>
    </row>
    <row r="113" spans="1:24" x14ac:dyDescent="0.2">
      <c r="A113" s="54">
        <v>44540</v>
      </c>
      <c r="B113" s="56">
        <v>15</v>
      </c>
      <c r="C113" s="59"/>
      <c r="E113" s="155"/>
      <c r="G113" s="37">
        <v>100.5</v>
      </c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112"/>
    </row>
    <row r="114" spans="1:24" s="166" customFormat="1" x14ac:dyDescent="0.2">
      <c r="A114" s="159" t="s">
        <v>15</v>
      </c>
      <c r="B114" s="165"/>
      <c r="C114" s="164"/>
      <c r="D114" s="160">
        <f t="shared" ref="D114:V114" si="15">SUM(D103:D113)</f>
        <v>642.91999999999996</v>
      </c>
      <c r="E114" s="160">
        <f t="shared" si="15"/>
        <v>0</v>
      </c>
      <c r="F114" s="160">
        <f t="shared" si="15"/>
        <v>141.38</v>
      </c>
      <c r="G114" s="160">
        <f t="shared" si="15"/>
        <v>100.5</v>
      </c>
      <c r="H114" s="160">
        <f t="shared" si="15"/>
        <v>310</v>
      </c>
      <c r="I114" s="160">
        <f t="shared" si="15"/>
        <v>77.400000000000006</v>
      </c>
      <c r="J114" s="160">
        <f t="shared" si="15"/>
        <v>143.88</v>
      </c>
      <c r="K114" s="160">
        <f t="shared" si="15"/>
        <v>22.5</v>
      </c>
      <c r="L114" s="160">
        <f t="shared" si="15"/>
        <v>0</v>
      </c>
      <c r="M114" s="160">
        <f t="shared" si="15"/>
        <v>0</v>
      </c>
      <c r="N114" s="160">
        <f t="shared" si="15"/>
        <v>0</v>
      </c>
      <c r="O114" s="160">
        <f t="shared" si="15"/>
        <v>0</v>
      </c>
      <c r="P114" s="160">
        <f t="shared" si="15"/>
        <v>0</v>
      </c>
      <c r="Q114" s="160">
        <f t="shared" si="15"/>
        <v>0</v>
      </c>
      <c r="R114" s="160">
        <f t="shared" si="15"/>
        <v>0</v>
      </c>
      <c r="S114" s="160">
        <f t="shared" si="15"/>
        <v>0</v>
      </c>
      <c r="T114" s="160">
        <f t="shared" si="15"/>
        <v>0</v>
      </c>
      <c r="U114" s="160">
        <f t="shared" si="15"/>
        <v>0</v>
      </c>
      <c r="V114" s="160">
        <f t="shared" si="15"/>
        <v>0</v>
      </c>
      <c r="W114" s="160">
        <f>SUM(D114:V114)</f>
        <v>1438.58</v>
      </c>
      <c r="X114" s="167"/>
    </row>
    <row r="115" spans="1:24" x14ac:dyDescent="0.2">
      <c r="A115" s="34"/>
      <c r="B115" s="55"/>
      <c r="C115" s="65"/>
      <c r="D115" s="42"/>
      <c r="E115" s="155"/>
      <c r="F115" s="42"/>
      <c r="G115" s="46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6"/>
      <c r="U115" s="46"/>
      <c r="V115" s="46"/>
      <c r="W115" s="79"/>
    </row>
    <row r="116" spans="1:24" x14ac:dyDescent="0.2">
      <c r="A116" s="73" t="s">
        <v>8</v>
      </c>
      <c r="B116" s="55"/>
      <c r="C116" s="65"/>
      <c r="D116" s="42">
        <f t="shared" ref="D116:W116" si="16">SUM(D114,D101)</f>
        <v>3175.5699999999997</v>
      </c>
      <c r="E116" s="42">
        <f t="shared" si="16"/>
        <v>393.13</v>
      </c>
      <c r="F116" s="42">
        <f t="shared" si="16"/>
        <v>843.25999999999988</v>
      </c>
      <c r="G116" s="42">
        <f t="shared" si="16"/>
        <v>904.5</v>
      </c>
      <c r="H116" s="42">
        <f t="shared" si="16"/>
        <v>2326.0500000000002</v>
      </c>
      <c r="I116" s="42">
        <f t="shared" si="16"/>
        <v>581.79999999999995</v>
      </c>
      <c r="J116" s="42">
        <f t="shared" si="16"/>
        <v>1198.4699999999998</v>
      </c>
      <c r="K116" s="42">
        <f t="shared" si="16"/>
        <v>22.5</v>
      </c>
      <c r="L116" s="42">
        <f t="shared" si="16"/>
        <v>4220</v>
      </c>
      <c r="M116" s="42">
        <f t="shared" si="16"/>
        <v>623.64</v>
      </c>
      <c r="N116" s="42">
        <f t="shared" si="16"/>
        <v>407.85</v>
      </c>
      <c r="O116" s="42">
        <f t="shared" si="16"/>
        <v>0</v>
      </c>
      <c r="P116" s="42">
        <f t="shared" si="16"/>
        <v>176</v>
      </c>
      <c r="Q116" s="42">
        <f t="shared" si="16"/>
        <v>942.71</v>
      </c>
      <c r="R116" s="42">
        <f t="shared" si="16"/>
        <v>0</v>
      </c>
      <c r="S116" s="42">
        <f t="shared" si="16"/>
        <v>0</v>
      </c>
      <c r="T116" s="42">
        <f t="shared" si="16"/>
        <v>0</v>
      </c>
      <c r="U116" s="42">
        <f t="shared" si="16"/>
        <v>0</v>
      </c>
      <c r="V116" s="42">
        <f t="shared" si="16"/>
        <v>0</v>
      </c>
      <c r="W116" s="42">
        <f t="shared" si="16"/>
        <v>15815.48</v>
      </c>
    </row>
    <row r="117" spans="1:24" ht="10.5" customHeight="1" x14ac:dyDescent="0.2">
      <c r="B117" s="56" t="s">
        <v>59</v>
      </c>
      <c r="C117" s="59">
        <v>22235</v>
      </c>
      <c r="E117" s="155"/>
      <c r="H117" s="37">
        <v>310</v>
      </c>
      <c r="I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</row>
    <row r="118" spans="1:24" x14ac:dyDescent="0.2">
      <c r="B118" s="56" t="s">
        <v>59</v>
      </c>
      <c r="C118" s="57">
        <v>22236</v>
      </c>
      <c r="D118" s="34"/>
      <c r="E118" s="155"/>
      <c r="F118" s="34"/>
      <c r="G118" s="45"/>
      <c r="H118" s="45"/>
      <c r="I118" s="45">
        <v>77.400000000000006</v>
      </c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37"/>
    </row>
    <row r="119" spans="1:24" x14ac:dyDescent="0.2">
      <c r="A119" s="54">
        <v>44589</v>
      </c>
      <c r="C119" s="57">
        <v>22237</v>
      </c>
      <c r="D119" s="34"/>
      <c r="E119" s="155"/>
      <c r="F119" s="34"/>
      <c r="G119" s="45"/>
      <c r="H119" s="45"/>
      <c r="I119" s="45"/>
      <c r="J119" s="45"/>
      <c r="K119" s="45"/>
      <c r="L119" s="45">
        <v>50</v>
      </c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37"/>
    </row>
    <row r="120" spans="1:24" x14ac:dyDescent="0.2">
      <c r="A120" s="54">
        <v>44564</v>
      </c>
      <c r="B120" s="161" t="s">
        <v>146</v>
      </c>
      <c r="C120" s="57" t="s">
        <v>74</v>
      </c>
      <c r="D120" s="34"/>
      <c r="E120" s="155"/>
      <c r="F120" s="40">
        <v>3.67</v>
      </c>
      <c r="G120" s="45"/>
      <c r="H120" s="45"/>
      <c r="I120" s="45"/>
      <c r="J120" s="45">
        <v>18.329999999999998</v>
      </c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37"/>
    </row>
    <row r="121" spans="1:24" x14ac:dyDescent="0.2">
      <c r="A121" s="54">
        <v>44567</v>
      </c>
      <c r="B121" s="161" t="s">
        <v>148</v>
      </c>
      <c r="C121" s="57">
        <v>22233</v>
      </c>
      <c r="D121" s="34"/>
      <c r="E121" s="155">
        <v>652.85</v>
      </c>
      <c r="F121" s="40">
        <v>32.64</v>
      </c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37"/>
    </row>
    <row r="122" spans="1:24" x14ac:dyDescent="0.2">
      <c r="A122" s="54">
        <v>44567</v>
      </c>
      <c r="B122" s="161" t="s">
        <v>147</v>
      </c>
      <c r="C122" s="57" t="s">
        <v>74</v>
      </c>
      <c r="D122" s="34"/>
      <c r="E122" s="155">
        <v>204.41</v>
      </c>
      <c r="F122" s="40">
        <v>10.220000000000001</v>
      </c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37"/>
    </row>
    <row r="123" spans="1:24" x14ac:dyDescent="0.2">
      <c r="A123" s="54">
        <v>44578</v>
      </c>
      <c r="B123" s="56">
        <v>2122</v>
      </c>
      <c r="C123" s="57">
        <v>22239</v>
      </c>
      <c r="D123" s="34"/>
      <c r="E123" s="155"/>
      <c r="F123" s="40"/>
      <c r="G123" s="45"/>
      <c r="H123" s="45"/>
      <c r="I123" s="45"/>
      <c r="J123" s="45"/>
      <c r="K123" s="45"/>
      <c r="L123" s="45"/>
      <c r="M123" s="45"/>
      <c r="N123" s="45"/>
      <c r="O123" s="45"/>
      <c r="P123" s="45">
        <v>22.5</v>
      </c>
      <c r="Q123" s="45"/>
      <c r="R123" s="45"/>
      <c r="S123" s="45"/>
      <c r="T123" s="45"/>
      <c r="U123" s="45"/>
      <c r="V123" s="45"/>
      <c r="W123" s="37"/>
    </row>
    <row r="124" spans="1:24" x14ac:dyDescent="0.2">
      <c r="A124" s="54">
        <v>44566</v>
      </c>
      <c r="B124" s="56">
        <v>307</v>
      </c>
      <c r="C124" s="57">
        <v>22232</v>
      </c>
      <c r="D124" s="34"/>
      <c r="E124" s="155"/>
      <c r="F124" s="40"/>
      <c r="G124" s="45"/>
      <c r="H124" s="45"/>
      <c r="I124" s="45"/>
      <c r="J124" s="45"/>
      <c r="K124" s="45"/>
      <c r="L124" s="45">
        <v>420</v>
      </c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37"/>
    </row>
    <row r="125" spans="1:24" x14ac:dyDescent="0.2">
      <c r="A125" s="54">
        <v>44562</v>
      </c>
      <c r="B125" s="56">
        <v>10681</v>
      </c>
      <c r="C125" s="57">
        <v>22231</v>
      </c>
      <c r="D125" s="34"/>
      <c r="E125" s="155"/>
      <c r="F125" s="40">
        <v>60</v>
      </c>
      <c r="G125" s="45"/>
      <c r="H125" s="45"/>
      <c r="I125" s="45"/>
      <c r="J125" s="45">
        <v>300</v>
      </c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37"/>
    </row>
    <row r="126" spans="1:24" x14ac:dyDescent="0.2">
      <c r="A126" s="54">
        <v>44579</v>
      </c>
      <c r="B126" s="56">
        <v>503</v>
      </c>
      <c r="C126" s="57">
        <v>22234</v>
      </c>
      <c r="D126" s="40">
        <v>216</v>
      </c>
      <c r="E126" s="155"/>
      <c r="F126" s="40">
        <v>43.2</v>
      </c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37"/>
    </row>
    <row r="127" spans="1:24" x14ac:dyDescent="0.2">
      <c r="A127" s="54">
        <v>44589</v>
      </c>
      <c r="B127" s="56">
        <v>552</v>
      </c>
      <c r="C127" s="57">
        <v>22243</v>
      </c>
      <c r="D127" s="40">
        <v>216</v>
      </c>
      <c r="E127" s="155"/>
      <c r="F127" s="40">
        <v>43.2</v>
      </c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37"/>
    </row>
    <row r="128" spans="1:24" x14ac:dyDescent="0.2">
      <c r="A128" s="54">
        <v>44571</v>
      </c>
      <c r="B128" s="56">
        <v>16</v>
      </c>
      <c r="C128" s="59"/>
      <c r="E128" s="155"/>
      <c r="G128" s="37">
        <v>201.3</v>
      </c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</row>
    <row r="129" spans="1:24" s="166" customFormat="1" x14ac:dyDescent="0.2">
      <c r="A129" s="159" t="s">
        <v>16</v>
      </c>
      <c r="B129" s="165"/>
      <c r="C129" s="164"/>
      <c r="D129" s="160">
        <f t="shared" ref="D129:V129" si="17">SUM(D117:D128)</f>
        <v>432</v>
      </c>
      <c r="E129" s="160">
        <f t="shared" si="17"/>
        <v>857.26</v>
      </c>
      <c r="F129" s="160">
        <f t="shared" si="17"/>
        <v>192.93</v>
      </c>
      <c r="G129" s="160">
        <f t="shared" si="17"/>
        <v>201.3</v>
      </c>
      <c r="H129" s="160">
        <f t="shared" si="17"/>
        <v>310</v>
      </c>
      <c r="I129" s="160">
        <f t="shared" si="17"/>
        <v>77.400000000000006</v>
      </c>
      <c r="J129" s="160">
        <f t="shared" si="17"/>
        <v>318.33</v>
      </c>
      <c r="K129" s="160">
        <f t="shared" si="17"/>
        <v>0</v>
      </c>
      <c r="L129" s="160">
        <f t="shared" si="17"/>
        <v>470</v>
      </c>
      <c r="M129" s="160">
        <f t="shared" si="17"/>
        <v>0</v>
      </c>
      <c r="N129" s="160">
        <f t="shared" si="17"/>
        <v>0</v>
      </c>
      <c r="O129" s="160">
        <f t="shared" si="17"/>
        <v>0</v>
      </c>
      <c r="P129" s="160">
        <f t="shared" si="17"/>
        <v>22.5</v>
      </c>
      <c r="Q129" s="160">
        <f t="shared" si="17"/>
        <v>0</v>
      </c>
      <c r="R129" s="160">
        <f t="shared" si="17"/>
        <v>0</v>
      </c>
      <c r="S129" s="160">
        <f t="shared" si="17"/>
        <v>0</v>
      </c>
      <c r="T129" s="160">
        <f t="shared" si="17"/>
        <v>0</v>
      </c>
      <c r="U129" s="160">
        <f t="shared" si="17"/>
        <v>0</v>
      </c>
      <c r="V129" s="160">
        <f t="shared" si="17"/>
        <v>0</v>
      </c>
      <c r="W129" s="160">
        <f>SUM(D129:V129)</f>
        <v>2881.72</v>
      </c>
      <c r="X129" s="167"/>
    </row>
    <row r="130" spans="1:24" x14ac:dyDescent="0.2">
      <c r="A130" s="34"/>
      <c r="B130" s="55"/>
      <c r="C130" s="65"/>
      <c r="D130" s="42"/>
      <c r="E130" s="155"/>
      <c r="F130" s="42"/>
      <c r="G130" s="46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6"/>
      <c r="U130" s="46"/>
      <c r="V130" s="46"/>
      <c r="W130" s="79"/>
    </row>
    <row r="131" spans="1:24" x14ac:dyDescent="0.2">
      <c r="A131" s="73" t="s">
        <v>8</v>
      </c>
      <c r="B131" s="55"/>
      <c r="C131" s="65"/>
      <c r="D131" s="42">
        <f t="shared" ref="D131:W131" si="18">SUM(D129,D116)</f>
        <v>3607.5699999999997</v>
      </c>
      <c r="E131" s="42">
        <f t="shared" si="18"/>
        <v>1250.3899999999999</v>
      </c>
      <c r="F131" s="42">
        <f t="shared" si="18"/>
        <v>1036.1899999999998</v>
      </c>
      <c r="G131" s="42">
        <f t="shared" si="18"/>
        <v>1105.8</v>
      </c>
      <c r="H131" s="42">
        <f t="shared" si="18"/>
        <v>2636.05</v>
      </c>
      <c r="I131" s="42">
        <f t="shared" si="18"/>
        <v>659.19999999999993</v>
      </c>
      <c r="J131" s="42">
        <f t="shared" si="18"/>
        <v>1516.7999999999997</v>
      </c>
      <c r="K131" s="42">
        <f t="shared" si="18"/>
        <v>22.5</v>
      </c>
      <c r="L131" s="42">
        <f t="shared" si="18"/>
        <v>4690</v>
      </c>
      <c r="M131" s="42">
        <f t="shared" si="18"/>
        <v>623.64</v>
      </c>
      <c r="N131" s="42">
        <f t="shared" si="18"/>
        <v>407.85</v>
      </c>
      <c r="O131" s="42">
        <f t="shared" si="18"/>
        <v>0</v>
      </c>
      <c r="P131" s="42">
        <f t="shared" si="18"/>
        <v>198.5</v>
      </c>
      <c r="Q131" s="42">
        <f t="shared" si="18"/>
        <v>942.71</v>
      </c>
      <c r="R131" s="42">
        <f t="shared" si="18"/>
        <v>0</v>
      </c>
      <c r="S131" s="42">
        <f t="shared" si="18"/>
        <v>0</v>
      </c>
      <c r="T131" s="42">
        <f t="shared" si="18"/>
        <v>0</v>
      </c>
      <c r="U131" s="42">
        <f t="shared" si="18"/>
        <v>0</v>
      </c>
      <c r="V131" s="42">
        <f t="shared" si="18"/>
        <v>0</v>
      </c>
      <c r="W131" s="42">
        <f t="shared" si="18"/>
        <v>18697.2</v>
      </c>
    </row>
    <row r="132" spans="1:24" x14ac:dyDescent="0.2">
      <c r="B132" s="56" t="s">
        <v>58</v>
      </c>
      <c r="C132" s="59">
        <v>22246</v>
      </c>
      <c r="E132" s="155"/>
      <c r="H132" s="37">
        <v>310</v>
      </c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3"/>
    </row>
    <row r="133" spans="1:24" x14ac:dyDescent="0.2">
      <c r="B133" s="56" t="s">
        <v>58</v>
      </c>
      <c r="C133" s="59">
        <v>22247</v>
      </c>
      <c r="E133" s="155"/>
      <c r="H133" s="37"/>
      <c r="I133" s="37">
        <v>77.400000000000006</v>
      </c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3"/>
    </row>
    <row r="134" spans="1:24" x14ac:dyDescent="0.2">
      <c r="A134" s="54">
        <v>44596</v>
      </c>
      <c r="B134" s="56">
        <v>2219</v>
      </c>
      <c r="C134" s="59">
        <v>22264</v>
      </c>
      <c r="D134" s="37">
        <v>272</v>
      </c>
      <c r="E134" s="155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3"/>
    </row>
    <row r="135" spans="1:24" x14ac:dyDescent="0.2">
      <c r="A135" s="54">
        <v>44615</v>
      </c>
      <c r="B135" s="56">
        <v>567</v>
      </c>
      <c r="C135" s="59">
        <v>22253</v>
      </c>
      <c r="D135" s="37">
        <v>630</v>
      </c>
      <c r="E135" s="155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3"/>
    </row>
    <row r="136" spans="1:24" x14ac:dyDescent="0.2">
      <c r="A136" s="54">
        <v>44608</v>
      </c>
      <c r="B136" s="56">
        <v>2793</v>
      </c>
      <c r="C136" s="59">
        <v>22244</v>
      </c>
      <c r="E136" s="155"/>
      <c r="F136" s="37">
        <v>32</v>
      </c>
      <c r="H136" s="37"/>
      <c r="I136" s="37"/>
      <c r="J136" s="37"/>
      <c r="K136" s="37"/>
      <c r="L136" s="37"/>
      <c r="M136" s="37"/>
      <c r="N136" s="37"/>
      <c r="O136" s="37"/>
      <c r="P136" s="37">
        <v>160</v>
      </c>
      <c r="Q136" s="37"/>
      <c r="R136" s="37"/>
      <c r="S136" s="37"/>
      <c r="T136" s="37"/>
      <c r="U136" s="37"/>
      <c r="V136" s="37"/>
      <c r="W136" s="33"/>
    </row>
    <row r="137" spans="1:24" x14ac:dyDescent="0.2">
      <c r="A137" s="54">
        <v>44594</v>
      </c>
      <c r="B137" s="56" t="s">
        <v>54</v>
      </c>
      <c r="C137" s="59">
        <v>22238</v>
      </c>
      <c r="E137" s="155"/>
      <c r="H137" s="37"/>
      <c r="I137" s="37"/>
      <c r="J137" s="37">
        <v>7.92</v>
      </c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3"/>
    </row>
    <row r="138" spans="1:24" x14ac:dyDescent="0.2">
      <c r="A138" s="54">
        <v>44594</v>
      </c>
      <c r="B138" s="56">
        <v>202</v>
      </c>
      <c r="C138" s="59" t="s">
        <v>74</v>
      </c>
      <c r="D138" s="37">
        <v>62.56</v>
      </c>
      <c r="E138" s="155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3"/>
    </row>
    <row r="139" spans="1:24" x14ac:dyDescent="0.2">
      <c r="A139" s="54">
        <v>44620</v>
      </c>
      <c r="B139" s="56">
        <v>554</v>
      </c>
      <c r="C139" s="59">
        <v>622245</v>
      </c>
      <c r="E139" s="155"/>
      <c r="H139" s="37"/>
      <c r="I139" s="37"/>
      <c r="J139" s="37">
        <v>20</v>
      </c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3"/>
    </row>
    <row r="140" spans="1:24" x14ac:dyDescent="0.2">
      <c r="A140" s="54">
        <v>44620</v>
      </c>
      <c r="B140" s="56" t="s">
        <v>54</v>
      </c>
      <c r="C140" s="59">
        <v>22248</v>
      </c>
      <c r="E140" s="155"/>
      <c r="H140" s="37"/>
      <c r="I140" s="37"/>
      <c r="J140" s="37"/>
      <c r="K140" s="37"/>
      <c r="L140" s="37"/>
      <c r="M140" s="37"/>
      <c r="N140" s="37"/>
      <c r="O140" s="37"/>
      <c r="P140" s="37">
        <v>3</v>
      </c>
      <c r="Q140" s="37"/>
      <c r="R140" s="37"/>
      <c r="S140" s="37"/>
      <c r="T140" s="37"/>
      <c r="U140" s="37"/>
      <c r="V140" s="37"/>
      <c r="W140" s="33"/>
    </row>
    <row r="141" spans="1:24" x14ac:dyDescent="0.2">
      <c r="A141" s="54">
        <v>44595</v>
      </c>
      <c r="B141" s="161" t="s">
        <v>149</v>
      </c>
      <c r="C141" s="62" t="s">
        <v>74</v>
      </c>
      <c r="E141" s="155"/>
      <c r="F141" s="37">
        <v>4</v>
      </c>
      <c r="H141" s="37"/>
      <c r="I141" s="37"/>
      <c r="J141" s="37">
        <v>20</v>
      </c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3"/>
    </row>
    <row r="142" spans="1:24" x14ac:dyDescent="0.2">
      <c r="A142" s="54">
        <v>44603</v>
      </c>
      <c r="B142" s="56">
        <v>17</v>
      </c>
      <c r="C142" s="59"/>
      <c r="E142" s="155"/>
      <c r="G142" s="45">
        <v>100.5</v>
      </c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33"/>
    </row>
    <row r="143" spans="1:24" s="166" customFormat="1" x14ac:dyDescent="0.2">
      <c r="A143" s="159" t="s">
        <v>17</v>
      </c>
      <c r="B143" s="165"/>
      <c r="C143" s="164"/>
      <c r="D143" s="160">
        <f t="shared" ref="D143:V143" si="19">SUM(D132:D142)</f>
        <v>964.56</v>
      </c>
      <c r="E143" s="160">
        <f t="shared" si="19"/>
        <v>0</v>
      </c>
      <c r="F143" s="160">
        <f t="shared" si="19"/>
        <v>36</v>
      </c>
      <c r="G143" s="160">
        <f t="shared" si="19"/>
        <v>100.5</v>
      </c>
      <c r="H143" s="160">
        <f t="shared" si="19"/>
        <v>310</v>
      </c>
      <c r="I143" s="160">
        <f t="shared" si="19"/>
        <v>77.400000000000006</v>
      </c>
      <c r="J143" s="160">
        <f t="shared" si="19"/>
        <v>47.92</v>
      </c>
      <c r="K143" s="160">
        <f t="shared" si="19"/>
        <v>0</v>
      </c>
      <c r="L143" s="160">
        <f t="shared" si="19"/>
        <v>0</v>
      </c>
      <c r="M143" s="160">
        <f t="shared" si="19"/>
        <v>0</v>
      </c>
      <c r="N143" s="160">
        <f t="shared" si="19"/>
        <v>0</v>
      </c>
      <c r="O143" s="160">
        <f t="shared" si="19"/>
        <v>0</v>
      </c>
      <c r="P143" s="160">
        <f t="shared" si="19"/>
        <v>163</v>
      </c>
      <c r="Q143" s="160">
        <f t="shared" si="19"/>
        <v>0</v>
      </c>
      <c r="R143" s="160">
        <f t="shared" si="19"/>
        <v>0</v>
      </c>
      <c r="S143" s="160">
        <f t="shared" si="19"/>
        <v>0</v>
      </c>
      <c r="T143" s="160">
        <f t="shared" si="19"/>
        <v>0</v>
      </c>
      <c r="U143" s="160">
        <f t="shared" si="19"/>
        <v>0</v>
      </c>
      <c r="V143" s="160">
        <f t="shared" si="19"/>
        <v>0</v>
      </c>
      <c r="W143" s="160">
        <f>SUM(D143:V143)</f>
        <v>1699.38</v>
      </c>
      <c r="X143" s="163"/>
    </row>
    <row r="144" spans="1:24" x14ac:dyDescent="0.2">
      <c r="A144" s="73"/>
      <c r="B144" s="55"/>
      <c r="C144" s="65"/>
      <c r="D144" s="42"/>
      <c r="E144" s="155"/>
      <c r="F144" s="42"/>
      <c r="G144" s="46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6"/>
      <c r="V144" s="46"/>
      <c r="W144" s="79"/>
      <c r="X144" s="75"/>
    </row>
    <row r="145" spans="1:24" x14ac:dyDescent="0.2">
      <c r="A145" s="73" t="s">
        <v>8</v>
      </c>
      <c r="B145" s="55"/>
      <c r="C145" s="65"/>
      <c r="D145" s="42">
        <f t="shared" ref="D145:W145" si="20">SUM(D131+D143)</f>
        <v>4572.1299999999992</v>
      </c>
      <c r="E145" s="42">
        <f t="shared" si="20"/>
        <v>1250.3899999999999</v>
      </c>
      <c r="F145" s="42">
        <f t="shared" si="20"/>
        <v>1072.1899999999998</v>
      </c>
      <c r="G145" s="42">
        <f t="shared" si="20"/>
        <v>1206.3</v>
      </c>
      <c r="H145" s="42">
        <f t="shared" si="20"/>
        <v>2946.05</v>
      </c>
      <c r="I145" s="42">
        <f t="shared" si="20"/>
        <v>736.59999999999991</v>
      </c>
      <c r="J145" s="42">
        <f t="shared" si="20"/>
        <v>1564.7199999999998</v>
      </c>
      <c r="K145" s="42">
        <f t="shared" si="20"/>
        <v>22.5</v>
      </c>
      <c r="L145" s="42">
        <f t="shared" si="20"/>
        <v>4690</v>
      </c>
      <c r="M145" s="42">
        <f t="shared" si="20"/>
        <v>623.64</v>
      </c>
      <c r="N145" s="42">
        <f t="shared" si="20"/>
        <v>407.85</v>
      </c>
      <c r="O145" s="42">
        <f t="shared" si="20"/>
        <v>0</v>
      </c>
      <c r="P145" s="42">
        <f t="shared" si="20"/>
        <v>361.5</v>
      </c>
      <c r="Q145" s="42">
        <f t="shared" si="20"/>
        <v>942.71</v>
      </c>
      <c r="R145" s="42">
        <f t="shared" si="20"/>
        <v>0</v>
      </c>
      <c r="S145" s="42">
        <f t="shared" si="20"/>
        <v>0</v>
      </c>
      <c r="T145" s="42">
        <f t="shared" si="20"/>
        <v>0</v>
      </c>
      <c r="U145" s="42">
        <f t="shared" si="20"/>
        <v>0</v>
      </c>
      <c r="V145" s="42">
        <f t="shared" si="20"/>
        <v>0</v>
      </c>
      <c r="W145" s="42">
        <f t="shared" si="20"/>
        <v>20396.580000000002</v>
      </c>
    </row>
    <row r="146" spans="1:24" x14ac:dyDescent="0.2">
      <c r="A146" s="158"/>
      <c r="B146" s="56" t="s">
        <v>56</v>
      </c>
      <c r="C146" s="59">
        <v>22250</v>
      </c>
      <c r="E146" s="155"/>
      <c r="H146" s="37">
        <v>366.81</v>
      </c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3"/>
    </row>
    <row r="147" spans="1:24" ht="13.5" customHeight="1" x14ac:dyDescent="0.2">
      <c r="B147" s="56" t="s">
        <v>56</v>
      </c>
      <c r="C147" s="59">
        <v>22251</v>
      </c>
      <c r="E147" s="155"/>
      <c r="G147" s="37" t="s">
        <v>57</v>
      </c>
      <c r="H147" s="37"/>
      <c r="I147" s="37">
        <v>91.8</v>
      </c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3"/>
    </row>
    <row r="148" spans="1:24" ht="13.5" customHeight="1" x14ac:dyDescent="0.2">
      <c r="A148" s="54">
        <v>44621</v>
      </c>
      <c r="B148" s="56">
        <v>11359</v>
      </c>
      <c r="C148" s="59">
        <v>22240</v>
      </c>
      <c r="E148" s="155"/>
      <c r="H148" s="37"/>
      <c r="I148" s="37"/>
      <c r="J148" s="37">
        <v>98</v>
      </c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3"/>
    </row>
    <row r="149" spans="1:24" ht="13.5" customHeight="1" x14ac:dyDescent="0.2">
      <c r="A149" s="54">
        <v>44681</v>
      </c>
      <c r="B149" s="56">
        <v>354</v>
      </c>
      <c r="C149" s="59">
        <v>22262</v>
      </c>
      <c r="E149" s="155"/>
      <c r="H149" s="37"/>
      <c r="I149" s="37"/>
      <c r="J149" s="37"/>
      <c r="K149" s="37"/>
      <c r="L149" s="37">
        <v>335</v>
      </c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3"/>
    </row>
    <row r="150" spans="1:24" ht="13.5" customHeight="1" x14ac:dyDescent="0.2">
      <c r="A150" s="54">
        <v>44690</v>
      </c>
      <c r="B150" s="56">
        <v>367</v>
      </c>
      <c r="C150" s="59">
        <v>22263</v>
      </c>
      <c r="E150" s="155"/>
      <c r="H150" s="37"/>
      <c r="I150" s="37"/>
      <c r="J150" s="37"/>
      <c r="K150" s="37"/>
      <c r="L150" s="37"/>
      <c r="M150" s="37"/>
      <c r="N150" s="37"/>
      <c r="O150" s="37"/>
      <c r="P150" s="37">
        <v>1926.4</v>
      </c>
      <c r="Q150" s="37"/>
      <c r="R150" s="37"/>
      <c r="S150" s="37"/>
      <c r="T150" s="37"/>
      <c r="U150" s="37"/>
      <c r="V150" s="37"/>
      <c r="W150" s="33"/>
    </row>
    <row r="151" spans="1:24" ht="13.5" customHeight="1" x14ac:dyDescent="0.2">
      <c r="A151" s="54">
        <v>44652</v>
      </c>
      <c r="B151" s="56">
        <v>3900</v>
      </c>
      <c r="C151" s="59">
        <v>22258</v>
      </c>
      <c r="E151" s="155"/>
      <c r="F151" s="37">
        <v>115.16</v>
      </c>
      <c r="H151" s="37"/>
      <c r="I151" s="37"/>
      <c r="J151" s="37"/>
      <c r="K151" s="37"/>
      <c r="L151" s="37"/>
      <c r="M151" s="37">
        <v>575.82000000000005</v>
      </c>
      <c r="N151" s="37"/>
      <c r="O151" s="37"/>
      <c r="P151" s="37"/>
      <c r="Q151" s="37"/>
      <c r="R151" s="37"/>
      <c r="S151" s="37"/>
      <c r="T151" s="37"/>
      <c r="U151" s="37"/>
      <c r="V151" s="37"/>
      <c r="W151" s="33"/>
    </row>
    <row r="152" spans="1:24" ht="13.5" customHeight="1" x14ac:dyDescent="0.2">
      <c r="A152" s="54">
        <v>44648</v>
      </c>
      <c r="B152" s="56">
        <v>569</v>
      </c>
      <c r="C152" s="59">
        <v>22255</v>
      </c>
      <c r="D152" s="37">
        <v>745</v>
      </c>
      <c r="E152" s="155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3"/>
    </row>
    <row r="153" spans="1:24" ht="13.5" customHeight="1" x14ac:dyDescent="0.2">
      <c r="A153" s="54">
        <v>44648</v>
      </c>
      <c r="B153" s="56">
        <v>767</v>
      </c>
      <c r="C153" s="59">
        <v>22249</v>
      </c>
      <c r="D153" s="37">
        <v>234</v>
      </c>
      <c r="E153" s="155"/>
      <c r="F153" s="37">
        <v>46.8</v>
      </c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3"/>
    </row>
    <row r="154" spans="1:24" ht="13.5" customHeight="1" x14ac:dyDescent="0.2">
      <c r="A154" s="54">
        <v>44651</v>
      </c>
      <c r="B154" s="56">
        <v>785</v>
      </c>
      <c r="C154" s="59">
        <v>22256</v>
      </c>
      <c r="D154" s="37">
        <v>198</v>
      </c>
      <c r="E154" s="155"/>
      <c r="F154" s="37">
        <v>39.6</v>
      </c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3"/>
    </row>
    <row r="155" spans="1:24" ht="13.5" customHeight="1" x14ac:dyDescent="0.2">
      <c r="A155" s="54">
        <v>44648</v>
      </c>
      <c r="B155" s="56" t="s">
        <v>54</v>
      </c>
      <c r="C155" s="59">
        <v>22254</v>
      </c>
      <c r="E155" s="155"/>
      <c r="H155" s="37"/>
      <c r="I155" s="37"/>
      <c r="J155" s="37">
        <v>18.45</v>
      </c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3"/>
    </row>
    <row r="156" spans="1:24" ht="13.5" customHeight="1" x14ac:dyDescent="0.2">
      <c r="A156" s="54">
        <v>44623</v>
      </c>
      <c r="B156" s="161" t="s">
        <v>150</v>
      </c>
      <c r="C156" s="59" t="s">
        <v>74</v>
      </c>
      <c r="E156" s="155"/>
      <c r="F156" s="37">
        <v>4</v>
      </c>
      <c r="H156" s="37"/>
      <c r="I156" s="37"/>
      <c r="J156" s="37">
        <v>20</v>
      </c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3"/>
    </row>
    <row r="157" spans="1:24" ht="13.5" customHeight="1" x14ac:dyDescent="0.2">
      <c r="A157" s="54">
        <v>44651</v>
      </c>
      <c r="B157" s="56" t="s">
        <v>151</v>
      </c>
      <c r="C157" s="59">
        <v>22252</v>
      </c>
      <c r="E157" s="155"/>
      <c r="H157" s="37"/>
      <c r="I157" s="37"/>
      <c r="J157" s="37">
        <v>313</v>
      </c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3"/>
    </row>
    <row r="158" spans="1:24" x14ac:dyDescent="0.2">
      <c r="A158" s="54">
        <v>44630</v>
      </c>
      <c r="B158" s="56">
        <v>18</v>
      </c>
      <c r="E158" s="155"/>
      <c r="G158" s="37">
        <v>100.5</v>
      </c>
      <c r="W158" s="33"/>
    </row>
    <row r="159" spans="1:24" x14ac:dyDescent="0.2">
      <c r="E159" s="155"/>
      <c r="W159" s="33"/>
    </row>
    <row r="160" spans="1:24" s="162" customFormat="1" ht="13.5" customHeight="1" x14ac:dyDescent="0.2">
      <c r="A160" s="159" t="s">
        <v>18</v>
      </c>
      <c r="B160" s="165"/>
      <c r="C160" s="164"/>
      <c r="D160" s="160">
        <f t="shared" ref="D160:V160" si="21">SUM(D146:D159)</f>
        <v>1177</v>
      </c>
      <c r="E160" s="160">
        <f t="shared" si="21"/>
        <v>0</v>
      </c>
      <c r="F160" s="160">
        <f t="shared" si="21"/>
        <v>205.55999999999997</v>
      </c>
      <c r="G160" s="160">
        <f t="shared" si="21"/>
        <v>100.5</v>
      </c>
      <c r="H160" s="160">
        <f t="shared" si="21"/>
        <v>366.81</v>
      </c>
      <c r="I160" s="160">
        <f t="shared" si="21"/>
        <v>91.8</v>
      </c>
      <c r="J160" s="160">
        <f t="shared" si="21"/>
        <v>449.45</v>
      </c>
      <c r="K160" s="160">
        <f t="shared" si="21"/>
        <v>0</v>
      </c>
      <c r="L160" s="160">
        <f t="shared" si="21"/>
        <v>335</v>
      </c>
      <c r="M160" s="160">
        <f t="shared" si="21"/>
        <v>575.82000000000005</v>
      </c>
      <c r="N160" s="160">
        <f t="shared" si="21"/>
        <v>0</v>
      </c>
      <c r="O160" s="160">
        <f t="shared" si="21"/>
        <v>0</v>
      </c>
      <c r="P160" s="160">
        <f t="shared" si="21"/>
        <v>1926.4</v>
      </c>
      <c r="Q160" s="160">
        <f t="shared" si="21"/>
        <v>0</v>
      </c>
      <c r="R160" s="160">
        <f t="shared" si="21"/>
        <v>0</v>
      </c>
      <c r="S160" s="160">
        <f t="shared" si="21"/>
        <v>0</v>
      </c>
      <c r="T160" s="160">
        <f t="shared" si="21"/>
        <v>0</v>
      </c>
      <c r="U160" s="160">
        <f t="shared" si="21"/>
        <v>0</v>
      </c>
      <c r="V160" s="160">
        <f t="shared" si="21"/>
        <v>0</v>
      </c>
      <c r="W160" s="160">
        <f>SUM(D160:V160)</f>
        <v>5228.34</v>
      </c>
      <c r="X160" s="163"/>
    </row>
    <row r="161" spans="1:24" ht="13.5" customHeight="1" x14ac:dyDescent="0.2">
      <c r="A161" s="34"/>
      <c r="C161" s="59"/>
      <c r="E161" s="155"/>
      <c r="G161" s="46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6"/>
      <c r="U161" s="46"/>
      <c r="V161" s="46"/>
      <c r="W161" s="38"/>
    </row>
    <row r="162" spans="1:24" x14ac:dyDescent="0.2">
      <c r="A162" s="73" t="s">
        <v>8</v>
      </c>
      <c r="B162" s="55"/>
      <c r="C162" s="65"/>
      <c r="D162" s="42">
        <f t="shared" ref="D162:W162" si="22">SUM(D160+D145)</f>
        <v>5749.1299999999992</v>
      </c>
      <c r="E162" s="42">
        <f t="shared" si="22"/>
        <v>1250.3899999999999</v>
      </c>
      <c r="F162" s="42">
        <f t="shared" si="22"/>
        <v>1277.7499999999998</v>
      </c>
      <c r="G162" s="42">
        <f t="shared" si="22"/>
        <v>1306.8</v>
      </c>
      <c r="H162" s="42">
        <f t="shared" si="22"/>
        <v>3312.86</v>
      </c>
      <c r="I162" s="42">
        <f t="shared" si="22"/>
        <v>828.39999999999986</v>
      </c>
      <c r="J162" s="42">
        <f t="shared" si="22"/>
        <v>2014.1699999999998</v>
      </c>
      <c r="K162" s="42">
        <f t="shared" si="22"/>
        <v>22.5</v>
      </c>
      <c r="L162" s="42">
        <f t="shared" si="22"/>
        <v>5025</v>
      </c>
      <c r="M162" s="42">
        <f t="shared" si="22"/>
        <v>1199.46</v>
      </c>
      <c r="N162" s="42">
        <f t="shared" si="22"/>
        <v>407.85</v>
      </c>
      <c r="O162" s="42">
        <f t="shared" si="22"/>
        <v>0</v>
      </c>
      <c r="P162" s="42">
        <f t="shared" si="22"/>
        <v>2287.9</v>
      </c>
      <c r="Q162" s="42">
        <f t="shared" si="22"/>
        <v>942.71</v>
      </c>
      <c r="R162" s="42">
        <f t="shared" si="22"/>
        <v>0</v>
      </c>
      <c r="S162" s="42">
        <f t="shared" si="22"/>
        <v>0</v>
      </c>
      <c r="T162" s="42">
        <f t="shared" si="22"/>
        <v>0</v>
      </c>
      <c r="U162" s="42">
        <f t="shared" si="22"/>
        <v>0</v>
      </c>
      <c r="V162" s="42">
        <f t="shared" si="22"/>
        <v>0</v>
      </c>
      <c r="W162" s="42">
        <f t="shared" si="22"/>
        <v>25624.920000000002</v>
      </c>
    </row>
    <row r="163" spans="1:24" x14ac:dyDescent="0.2">
      <c r="A163" s="34"/>
      <c r="C163" s="67"/>
    </row>
    <row r="164" spans="1:24" x14ac:dyDescent="0.2">
      <c r="C164" s="59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8"/>
    </row>
    <row r="165" spans="1:24" x14ac:dyDescent="0.2">
      <c r="A165" s="73"/>
      <c r="B165" s="55"/>
      <c r="C165" s="65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79"/>
    </row>
    <row r="166" spans="1:24" s="41" customFormat="1" x14ac:dyDescent="0.2">
      <c r="A166" s="73"/>
      <c r="B166" s="55"/>
      <c r="C166" s="61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79"/>
      <c r="X166" s="75"/>
    </row>
    <row r="167" spans="1:24" s="41" customFormat="1" x14ac:dyDescent="0.2">
      <c r="A167" s="73"/>
      <c r="B167" s="55"/>
      <c r="C167" s="61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79"/>
      <c r="X167" s="75"/>
    </row>
    <row r="168" spans="1:24" s="41" customFormat="1" x14ac:dyDescent="0.2">
      <c r="A168" s="73"/>
      <c r="B168" s="55"/>
      <c r="C168" s="61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79"/>
      <c r="X168" s="75"/>
    </row>
    <row r="169" spans="1:24" s="41" customFormat="1" x14ac:dyDescent="0.2">
      <c r="A169" s="73"/>
      <c r="B169" s="55"/>
      <c r="C169" s="61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79"/>
      <c r="X169" s="75"/>
    </row>
    <row r="170" spans="1:24" x14ac:dyDescent="0.2">
      <c r="A170" s="73"/>
      <c r="C170" s="59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8"/>
    </row>
    <row r="171" spans="1:24" x14ac:dyDescent="0.2">
      <c r="C171" s="64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</row>
    <row r="172" spans="1:24" x14ac:dyDescent="0.2">
      <c r="C172" s="59"/>
    </row>
    <row r="173" spans="1:24" x14ac:dyDescent="0.2">
      <c r="B173" s="44"/>
      <c r="C173" s="57"/>
      <c r="D173" s="34"/>
      <c r="E173" s="34"/>
      <c r="F173" s="34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</row>
    <row r="174" spans="1:24" x14ac:dyDescent="0.2">
      <c r="A174" s="157"/>
      <c r="B174" s="44"/>
      <c r="C174" s="57"/>
      <c r="D174" s="34"/>
      <c r="E174" s="34"/>
      <c r="F174" s="34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</row>
    <row r="175" spans="1:24" s="45" customFormat="1" x14ac:dyDescent="0.2">
      <c r="A175" s="157"/>
      <c r="B175" s="56"/>
      <c r="C175" s="6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52"/>
    </row>
    <row r="176" spans="1:24" s="45" customFormat="1" x14ac:dyDescent="0.2">
      <c r="A176" s="54"/>
      <c r="B176" s="56"/>
      <c r="C176" s="68"/>
      <c r="D176" s="38"/>
      <c r="E176" s="38"/>
      <c r="F176" s="38"/>
      <c r="G176" s="38"/>
      <c r="X176" s="52"/>
    </row>
    <row r="177" spans="1:24" s="45" customFormat="1" x14ac:dyDescent="0.2">
      <c r="A177" s="54"/>
      <c r="B177" s="56"/>
      <c r="C177" s="64"/>
      <c r="D177" s="38"/>
      <c r="E177" s="38"/>
      <c r="F177" s="38"/>
      <c r="X177" s="52"/>
    </row>
    <row r="178" spans="1:24" s="45" customFormat="1" x14ac:dyDescent="0.2">
      <c r="A178" s="54"/>
      <c r="B178" s="56"/>
      <c r="C178" s="69"/>
      <c r="D178" s="38"/>
      <c r="E178" s="38"/>
      <c r="F178" s="38"/>
      <c r="G178" s="38"/>
      <c r="X178" s="52"/>
    </row>
    <row r="179" spans="1:24" s="43" customFormat="1" x14ac:dyDescent="0.2">
      <c r="A179" s="54"/>
      <c r="B179" s="55"/>
      <c r="C179" s="63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79"/>
      <c r="X179" s="75"/>
    </row>
    <row r="180" spans="1:24" x14ac:dyDescent="0.2">
      <c r="A180" s="73"/>
      <c r="C180" s="69"/>
    </row>
    <row r="181" spans="1:24" s="41" customFormat="1" x14ac:dyDescent="0.2">
      <c r="A181" s="54"/>
      <c r="B181" s="55"/>
      <c r="C181" s="63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79"/>
      <c r="X181" s="75"/>
    </row>
    <row r="182" spans="1:24" x14ac:dyDescent="0.2">
      <c r="A182" s="73"/>
      <c r="C182" s="69"/>
    </row>
    <row r="183" spans="1:24" x14ac:dyDescent="0.2">
      <c r="C183" s="64"/>
    </row>
    <row r="184" spans="1:24" x14ac:dyDescent="0.2">
      <c r="C184" s="64"/>
    </row>
    <row r="185" spans="1:24" x14ac:dyDescent="0.2">
      <c r="C185" s="59"/>
    </row>
    <row r="186" spans="1:24" x14ac:dyDescent="0.2">
      <c r="C186" s="59"/>
    </row>
    <row r="187" spans="1:24" s="41" customFormat="1" ht="12.75" customHeight="1" x14ac:dyDescent="0.2">
      <c r="A187" s="54"/>
      <c r="B187" s="55"/>
      <c r="C187" s="65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79"/>
      <c r="X187" s="75"/>
    </row>
    <row r="188" spans="1:24" x14ac:dyDescent="0.2">
      <c r="A188" s="73"/>
    </row>
    <row r="189" spans="1:24" x14ac:dyDescent="0.2">
      <c r="C189" s="59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8"/>
    </row>
    <row r="190" spans="1:24" s="45" customFormat="1" x14ac:dyDescent="0.2">
      <c r="A190" s="54"/>
      <c r="B190" s="56"/>
      <c r="C190" s="59"/>
      <c r="D190" s="37"/>
      <c r="E190" s="37"/>
      <c r="F190" s="37"/>
      <c r="G190" s="37"/>
      <c r="H190" s="40"/>
      <c r="I190" s="40"/>
      <c r="J190" s="40"/>
      <c r="K190" s="40"/>
      <c r="L190" s="40"/>
      <c r="M190" s="40"/>
      <c r="N190" s="40"/>
      <c r="O190" s="40"/>
      <c r="P190" s="40"/>
      <c r="Q190" s="34"/>
      <c r="R190" s="40"/>
      <c r="S190" s="40"/>
      <c r="T190" s="40"/>
      <c r="U190" s="40"/>
      <c r="V190" s="40"/>
      <c r="X190" s="52"/>
    </row>
    <row r="191" spans="1:24" x14ac:dyDescent="0.2">
      <c r="C191" s="59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8"/>
    </row>
    <row r="192" spans="1:24" x14ac:dyDescent="0.2">
      <c r="C192" s="59"/>
    </row>
    <row r="194" spans="1:24" s="41" customFormat="1" x14ac:dyDescent="0.2">
      <c r="A194" s="54"/>
      <c r="B194" s="55"/>
      <c r="C194" s="61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79"/>
      <c r="X194" s="75"/>
    </row>
    <row r="195" spans="1:24" x14ac:dyDescent="0.2">
      <c r="A195" s="73"/>
    </row>
    <row r="196" spans="1:24" s="41" customFormat="1" x14ac:dyDescent="0.2">
      <c r="A196" s="54"/>
      <c r="B196" s="55"/>
      <c r="C196" s="61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79"/>
      <c r="X196" s="75"/>
    </row>
    <row r="197" spans="1:24" x14ac:dyDescent="0.2">
      <c r="A197" s="73"/>
    </row>
    <row r="199" spans="1:24" s="41" customFormat="1" x14ac:dyDescent="0.2">
      <c r="A199" s="54"/>
      <c r="B199" s="55"/>
      <c r="C199" s="61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79"/>
      <c r="X199" s="75"/>
    </row>
    <row r="200" spans="1:24" s="45" customFormat="1" x14ac:dyDescent="0.2">
      <c r="A200" s="73"/>
      <c r="B200" s="56"/>
      <c r="C200" s="56"/>
      <c r="D200" s="34"/>
      <c r="E200" s="34"/>
      <c r="F200" s="34"/>
      <c r="G200" s="36"/>
      <c r="H200" s="40"/>
      <c r="I200" s="40"/>
      <c r="J200" s="40"/>
      <c r="K200" s="40"/>
      <c r="L200" s="40"/>
      <c r="M200" s="40"/>
      <c r="N200" s="40"/>
      <c r="O200" s="40"/>
      <c r="P200" s="40"/>
      <c r="Q200" s="34"/>
      <c r="R200" s="40"/>
      <c r="S200" s="40"/>
      <c r="T200" s="40"/>
      <c r="U200" s="40"/>
      <c r="V200" s="40"/>
      <c r="X200" s="52"/>
    </row>
    <row r="201" spans="1:24" s="43" customFormat="1" x14ac:dyDescent="0.2">
      <c r="A201" s="54"/>
      <c r="B201" s="55"/>
      <c r="C201" s="61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79"/>
      <c r="X201" s="75"/>
    </row>
    <row r="202" spans="1:24" s="45" customFormat="1" x14ac:dyDescent="0.2">
      <c r="A202" s="73"/>
      <c r="B202" s="56"/>
      <c r="C202" s="62"/>
      <c r="D202" s="37"/>
      <c r="E202" s="37"/>
      <c r="F202" s="37"/>
      <c r="G202" s="37"/>
      <c r="H202" s="40"/>
      <c r="I202" s="40"/>
      <c r="J202" s="40"/>
      <c r="K202" s="40"/>
      <c r="L202" s="40"/>
      <c r="M202" s="40"/>
      <c r="N202" s="40"/>
      <c r="O202" s="40"/>
      <c r="P202" s="40"/>
      <c r="Q202" s="34"/>
      <c r="R202" s="40"/>
      <c r="S202" s="40"/>
      <c r="T202" s="40"/>
      <c r="U202" s="40"/>
      <c r="V202" s="40"/>
      <c r="X202" s="52"/>
    </row>
    <row r="203" spans="1:24" s="45" customFormat="1" x14ac:dyDescent="0.2">
      <c r="A203" s="54"/>
      <c r="B203" s="56"/>
      <c r="C203" s="62"/>
      <c r="D203" s="37"/>
      <c r="E203" s="37"/>
      <c r="F203" s="37"/>
      <c r="G203" s="37"/>
      <c r="H203" s="40"/>
      <c r="I203" s="40"/>
      <c r="J203" s="40"/>
      <c r="K203" s="40"/>
      <c r="L203" s="40"/>
      <c r="M203" s="40"/>
      <c r="N203" s="40"/>
      <c r="O203" s="40"/>
      <c r="P203" s="40"/>
      <c r="Q203" s="34"/>
      <c r="R203" s="40"/>
      <c r="S203" s="40"/>
      <c r="T203" s="40"/>
      <c r="U203" s="40"/>
      <c r="V203" s="40"/>
      <c r="X203" s="52"/>
    </row>
    <row r="204" spans="1:24" s="45" customFormat="1" x14ac:dyDescent="0.2">
      <c r="A204" s="54"/>
      <c r="B204" s="56"/>
      <c r="C204" s="62"/>
      <c r="D204" s="37"/>
      <c r="E204" s="37"/>
      <c r="F204" s="37"/>
      <c r="G204" s="37"/>
      <c r="H204" s="40"/>
      <c r="I204" s="40"/>
      <c r="J204" s="40"/>
      <c r="K204" s="40"/>
      <c r="L204" s="40"/>
      <c r="M204" s="40"/>
      <c r="N204" s="40"/>
      <c r="O204" s="40"/>
      <c r="P204" s="40"/>
      <c r="Q204" s="34"/>
      <c r="R204" s="40"/>
      <c r="S204" s="40"/>
      <c r="T204" s="40"/>
      <c r="U204" s="40"/>
      <c r="V204" s="40"/>
      <c r="X204" s="52"/>
    </row>
    <row r="205" spans="1:24" s="35" customFormat="1" x14ac:dyDescent="0.2">
      <c r="A205" s="54"/>
      <c r="B205" s="58"/>
      <c r="C205" s="70"/>
      <c r="D205" s="48"/>
      <c r="E205" s="48"/>
      <c r="F205" s="48"/>
      <c r="G205" s="48"/>
      <c r="H205" s="49"/>
      <c r="I205" s="49"/>
      <c r="J205" s="49"/>
      <c r="K205" s="49"/>
      <c r="L205" s="49"/>
      <c r="M205" s="49"/>
      <c r="N205" s="49"/>
      <c r="O205" s="49"/>
      <c r="P205" s="49"/>
      <c r="Q205" s="50"/>
      <c r="R205" s="49"/>
      <c r="S205" s="49"/>
      <c r="T205" s="49"/>
      <c r="U205" s="49"/>
      <c r="V205" s="49"/>
      <c r="X205" s="52"/>
    </row>
    <row r="206" spans="1:24" x14ac:dyDescent="0.2">
      <c r="A206" s="74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</row>
    <row r="207" spans="1:24" s="50" customFormat="1" x14ac:dyDescent="0.2">
      <c r="A207" s="74"/>
      <c r="B207" s="58"/>
      <c r="C207" s="71"/>
      <c r="D207" s="48"/>
      <c r="E207" s="48"/>
      <c r="F207" s="48"/>
      <c r="G207" s="48"/>
      <c r="H207" s="49"/>
      <c r="I207" s="49"/>
      <c r="J207" s="49"/>
      <c r="K207" s="49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52"/>
    </row>
    <row r="208" spans="1:24" x14ac:dyDescent="0.2">
      <c r="A208" s="74"/>
      <c r="H208" s="45"/>
      <c r="I208" s="45"/>
      <c r="J208" s="45"/>
      <c r="K208" s="45"/>
    </row>
    <row r="209" spans="1:24" s="45" customFormat="1" x14ac:dyDescent="0.2">
      <c r="A209" s="54"/>
      <c r="B209" s="56"/>
      <c r="C209" s="62"/>
      <c r="D209" s="37"/>
      <c r="E209" s="37"/>
      <c r="F209" s="37"/>
      <c r="G209" s="37"/>
      <c r="H209" s="40"/>
      <c r="I209" s="40"/>
      <c r="J209" s="40"/>
      <c r="K209" s="40"/>
      <c r="L209" s="40"/>
      <c r="M209" s="40"/>
      <c r="N209" s="40"/>
      <c r="O209" s="40"/>
      <c r="P209" s="40"/>
      <c r="Q209" s="34"/>
      <c r="R209" s="40"/>
      <c r="S209" s="40"/>
      <c r="T209" s="40"/>
      <c r="U209" s="40"/>
      <c r="V209" s="40"/>
      <c r="X209" s="52"/>
    </row>
    <row r="213" spans="1:24" x14ac:dyDescent="0.2">
      <c r="B213" s="58"/>
      <c r="C213" s="71"/>
      <c r="D213" s="48"/>
      <c r="E213" s="48"/>
      <c r="F213" s="48"/>
      <c r="G213" s="48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</row>
    <row r="214" spans="1:24" x14ac:dyDescent="0.2">
      <c r="W214" s="35"/>
    </row>
    <row r="215" spans="1:24" s="50" customFormat="1" x14ac:dyDescent="0.2">
      <c r="A215" s="74"/>
      <c r="B215" s="58"/>
      <c r="C215" s="71"/>
      <c r="D215" s="48"/>
      <c r="E215" s="48"/>
      <c r="F215" s="48"/>
      <c r="G215" s="48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52"/>
    </row>
    <row r="216" spans="1:24" s="50" customFormat="1" x14ac:dyDescent="0.2">
      <c r="A216" s="74"/>
      <c r="B216" s="58"/>
      <c r="C216" s="71"/>
      <c r="D216" s="48"/>
      <c r="E216" s="48"/>
      <c r="F216" s="48"/>
      <c r="G216" s="48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52"/>
    </row>
    <row r="217" spans="1:24" s="44" customFormat="1" x14ac:dyDescent="0.2">
      <c r="A217" s="74"/>
      <c r="B217" s="56"/>
      <c r="C217" s="69"/>
      <c r="D217" s="47"/>
      <c r="E217" s="47"/>
      <c r="F217" s="47"/>
      <c r="G217" s="47"/>
      <c r="W217" s="45"/>
      <c r="X217" s="51"/>
    </row>
    <row r="218" spans="1:24" s="44" customFormat="1" x14ac:dyDescent="0.2">
      <c r="A218" s="54"/>
      <c r="B218" s="56"/>
      <c r="C218" s="62"/>
      <c r="D218" s="37"/>
      <c r="E218" s="37"/>
      <c r="F218" s="37"/>
      <c r="G218" s="37"/>
      <c r="W218" s="45"/>
      <c r="X218" s="51"/>
    </row>
    <row r="219" spans="1:24" s="44" customFormat="1" x14ac:dyDescent="0.2">
      <c r="A219" s="54"/>
      <c r="B219" s="56"/>
      <c r="C219" s="62"/>
      <c r="D219" s="37"/>
      <c r="E219" s="37"/>
      <c r="F219" s="37"/>
      <c r="G219" s="37"/>
      <c r="H219" s="40"/>
      <c r="I219" s="40"/>
      <c r="J219" s="40"/>
      <c r="K219" s="40"/>
      <c r="W219" s="45"/>
      <c r="X219" s="51"/>
    </row>
    <row r="220" spans="1:24" s="44" customFormat="1" x14ac:dyDescent="0.2">
      <c r="A220" s="54"/>
      <c r="B220" s="56"/>
      <c r="C220" s="69"/>
      <c r="D220" s="47"/>
      <c r="E220" s="47"/>
      <c r="F220" s="47"/>
      <c r="G220" s="47"/>
      <c r="W220" s="45"/>
      <c r="X220" s="51"/>
    </row>
    <row r="221" spans="1:24" s="44" customFormat="1" x14ac:dyDescent="0.2">
      <c r="A221" s="54"/>
      <c r="B221" s="56"/>
      <c r="C221" s="69"/>
      <c r="D221" s="47"/>
      <c r="E221" s="47"/>
      <c r="F221" s="47"/>
      <c r="G221" s="47"/>
      <c r="W221" s="45"/>
      <c r="X221" s="51"/>
    </row>
    <row r="222" spans="1:24" s="44" customFormat="1" x14ac:dyDescent="0.2">
      <c r="A222" s="54"/>
      <c r="B222" s="56"/>
      <c r="C222" s="69"/>
      <c r="D222" s="47"/>
      <c r="E222" s="47"/>
      <c r="F222" s="47"/>
      <c r="G222" s="47"/>
      <c r="W222" s="45"/>
      <c r="X222" s="51"/>
    </row>
    <row r="223" spans="1:24" s="50" customFormat="1" x14ac:dyDescent="0.2">
      <c r="A223" s="54"/>
      <c r="B223" s="58"/>
      <c r="C223" s="71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35"/>
      <c r="X223" s="52"/>
    </row>
    <row r="224" spans="1:24" x14ac:dyDescent="0.2">
      <c r="A224" s="74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</row>
    <row r="225" spans="1:24" x14ac:dyDescent="0.2">
      <c r="A225" s="74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</row>
    <row r="226" spans="1:24" s="35" customFormat="1" x14ac:dyDescent="0.2">
      <c r="A226" s="74"/>
      <c r="B226" s="58"/>
      <c r="C226" s="71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52"/>
    </row>
    <row r="227" spans="1:24" x14ac:dyDescent="0.2">
      <c r="A227" s="74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</row>
    <row r="228" spans="1:24" s="45" customFormat="1" x14ac:dyDescent="0.2">
      <c r="A228" s="54"/>
      <c r="B228" s="56"/>
      <c r="C228" s="62"/>
      <c r="D228" s="37"/>
      <c r="E228" s="37"/>
      <c r="F228" s="37"/>
      <c r="G228" s="37"/>
      <c r="H228" s="40"/>
      <c r="I228" s="40"/>
      <c r="J228" s="40"/>
      <c r="K228" s="40"/>
      <c r="L228" s="40"/>
      <c r="M228" s="40"/>
      <c r="N228" s="40"/>
      <c r="O228" s="40"/>
      <c r="P228" s="40"/>
      <c r="Q228" s="34"/>
      <c r="R228" s="40"/>
      <c r="S228" s="40"/>
      <c r="T228" s="40"/>
      <c r="U228" s="40"/>
      <c r="V228" s="40"/>
      <c r="X228" s="52"/>
    </row>
    <row r="233" spans="1:24" ht="19.5" customHeight="1" x14ac:dyDescent="0.2">
      <c r="B233" s="58"/>
      <c r="C233" s="71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</row>
    <row r="234" spans="1:24" x14ac:dyDescent="0.2"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</row>
    <row r="235" spans="1:24" s="35" customFormat="1" x14ac:dyDescent="0.2">
      <c r="A235" s="74"/>
      <c r="B235" s="58"/>
      <c r="C235" s="71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52"/>
    </row>
    <row r="236" spans="1:24" x14ac:dyDescent="0.2">
      <c r="A236" s="74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</row>
    <row r="237" spans="1:24" s="45" customFormat="1" x14ac:dyDescent="0.2">
      <c r="A237" s="54"/>
      <c r="B237" s="56"/>
      <c r="C237" s="62"/>
      <c r="D237" s="37"/>
      <c r="E237" s="37"/>
      <c r="F237" s="37"/>
      <c r="G237" s="37"/>
      <c r="H237" s="40"/>
      <c r="I237" s="40"/>
      <c r="J237" s="40"/>
      <c r="K237" s="40"/>
      <c r="L237" s="40"/>
      <c r="M237" s="40"/>
      <c r="N237" s="40"/>
      <c r="O237" s="40"/>
      <c r="P237" s="40"/>
      <c r="Q237" s="34"/>
      <c r="R237" s="40"/>
      <c r="S237" s="40"/>
      <c r="T237" s="40"/>
      <c r="U237" s="40"/>
      <c r="V237" s="40"/>
      <c r="X237" s="52"/>
    </row>
    <row r="246" spans="1:24" x14ac:dyDescent="0.2">
      <c r="B246" s="58"/>
      <c r="C246" s="71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</row>
    <row r="247" spans="1:24" x14ac:dyDescent="0.2"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</row>
    <row r="248" spans="1:24" s="35" customFormat="1" x14ac:dyDescent="0.2">
      <c r="A248" s="74"/>
      <c r="B248" s="58"/>
      <c r="C248" s="71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52"/>
    </row>
    <row r="249" spans="1:24" x14ac:dyDescent="0.2">
      <c r="A249" s="74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</row>
    <row r="250" spans="1:24" s="45" customFormat="1" x14ac:dyDescent="0.2">
      <c r="A250" s="54"/>
      <c r="B250" s="56"/>
      <c r="C250" s="62"/>
      <c r="D250" s="37"/>
      <c r="E250" s="37"/>
      <c r="F250" s="37"/>
      <c r="G250" s="37"/>
      <c r="H250" s="40"/>
      <c r="I250" s="40"/>
      <c r="J250" s="40"/>
      <c r="K250" s="40"/>
      <c r="L250" s="40"/>
      <c r="M250" s="40"/>
      <c r="N250" s="40"/>
      <c r="O250" s="40"/>
      <c r="P250" s="40"/>
      <c r="Q250" s="34"/>
      <c r="R250" s="40"/>
      <c r="S250" s="40"/>
      <c r="T250" s="40"/>
      <c r="U250" s="40"/>
      <c r="V250" s="40"/>
      <c r="X250" s="52"/>
    </row>
    <row r="326" spans="17:17" x14ac:dyDescent="0.2">
      <c r="Q326" s="40"/>
    </row>
  </sheetData>
  <printOptions horizontalCentered="1" verticalCentered="1" headings="1" gridLines="1"/>
  <pageMargins left="0.39370078740157483" right="0.39370078740157483" top="0.59055118110236227" bottom="0.59055118110236227" header="0.19685039370078741" footer="0.51181102362204722"/>
  <pageSetup paperSize="9" scale="60" orientation="landscape" horizontalDpi="300" verticalDpi="300" r:id="rId1"/>
  <headerFooter alignWithMargins="0">
    <oddHeader>&amp;CAppleton Roebuck and Acaster Selby Parish Council
 Payments 2014/15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A34" zoomScaleNormal="100" workbookViewId="0">
      <selection activeCell="A50" sqref="A50"/>
    </sheetView>
  </sheetViews>
  <sheetFormatPr defaultRowHeight="12.75" x14ac:dyDescent="0.2"/>
  <cols>
    <col min="1" max="1" width="12" bestFit="1" customWidth="1"/>
    <col min="8" max="8" width="10.7109375" bestFit="1" customWidth="1"/>
  </cols>
  <sheetData>
    <row r="1" spans="1:8" x14ac:dyDescent="0.2">
      <c r="A1" s="95" t="s">
        <v>103</v>
      </c>
    </row>
    <row r="2" spans="1:8" x14ac:dyDescent="0.2">
      <c r="A2" s="95" t="s">
        <v>98</v>
      </c>
    </row>
    <row r="3" spans="1:8" x14ac:dyDescent="0.2">
      <c r="A3" t="s">
        <v>64</v>
      </c>
    </row>
    <row r="4" spans="1:8" x14ac:dyDescent="0.2">
      <c r="A4" s="180" t="s">
        <v>99</v>
      </c>
    </row>
    <row r="6" spans="1:8" x14ac:dyDescent="0.2">
      <c r="A6" s="95" t="s">
        <v>89</v>
      </c>
      <c r="G6" t="s">
        <v>20</v>
      </c>
      <c r="H6" t="s">
        <v>20</v>
      </c>
    </row>
    <row r="7" spans="1:8" x14ac:dyDescent="0.2">
      <c r="A7" t="s">
        <v>21</v>
      </c>
      <c r="G7" s="170">
        <v>21870.7</v>
      </c>
    </row>
    <row r="8" spans="1:8" x14ac:dyDescent="0.2">
      <c r="A8" t="s">
        <v>22</v>
      </c>
      <c r="G8" s="172">
        <v>19709.61</v>
      </c>
    </row>
    <row r="9" spans="1:8" x14ac:dyDescent="0.2">
      <c r="H9" s="170">
        <f>SUM(G7:G8)</f>
        <v>41580.31</v>
      </c>
    </row>
    <row r="11" spans="1:8" x14ac:dyDescent="0.2">
      <c r="A11" t="s">
        <v>28</v>
      </c>
      <c r="G11" t="s">
        <v>27</v>
      </c>
    </row>
    <row r="13" spans="1:8" x14ac:dyDescent="0.2">
      <c r="A13" s="95" t="s">
        <v>100</v>
      </c>
    </row>
    <row r="14" spans="1:8" x14ac:dyDescent="0.2">
      <c r="A14" s="95">
        <v>22193</v>
      </c>
      <c r="G14" s="170">
        <v>-75</v>
      </c>
    </row>
    <row r="15" spans="1:8" x14ac:dyDescent="0.2">
      <c r="A15" s="95">
        <v>22189</v>
      </c>
      <c r="G15" s="170">
        <v>-239.78</v>
      </c>
    </row>
    <row r="16" spans="1:8" x14ac:dyDescent="0.2">
      <c r="A16" s="95">
        <v>22190</v>
      </c>
      <c r="G16" s="170">
        <v>-60</v>
      </c>
    </row>
    <row r="17" spans="1:8" x14ac:dyDescent="0.2">
      <c r="A17" s="95">
        <v>22191</v>
      </c>
      <c r="G17" s="170">
        <v>-14.39</v>
      </c>
    </row>
    <row r="18" spans="1:8" x14ac:dyDescent="0.2">
      <c r="A18" s="182"/>
      <c r="G18" s="170"/>
    </row>
    <row r="19" spans="1:8" x14ac:dyDescent="0.2">
      <c r="A19" s="95"/>
      <c r="G19" s="170"/>
    </row>
    <row r="20" spans="1:8" x14ac:dyDescent="0.2">
      <c r="A20" s="95"/>
      <c r="G20" s="170"/>
    </row>
    <row r="21" spans="1:8" x14ac:dyDescent="0.2">
      <c r="A21" s="95"/>
      <c r="F21" s="95" t="s">
        <v>1</v>
      </c>
      <c r="G21" s="170"/>
      <c r="H21" s="170">
        <f>SUM(G14:G20)</f>
        <v>-389.16999999999996</v>
      </c>
    </row>
    <row r="22" spans="1:8" x14ac:dyDescent="0.2">
      <c r="A22" s="95"/>
      <c r="G22" s="170"/>
    </row>
    <row r="23" spans="1:8" x14ac:dyDescent="0.2">
      <c r="A23" s="95" t="s">
        <v>101</v>
      </c>
    </row>
    <row r="24" spans="1:8" x14ac:dyDescent="0.2">
      <c r="A24" s="171" t="s">
        <v>90</v>
      </c>
      <c r="G24" s="170">
        <v>218.2</v>
      </c>
    </row>
    <row r="25" spans="1:8" x14ac:dyDescent="0.2">
      <c r="A25" s="171"/>
      <c r="G25" s="170"/>
    </row>
    <row r="26" spans="1:8" x14ac:dyDescent="0.2">
      <c r="A26" s="171"/>
      <c r="G26" s="170"/>
    </row>
    <row r="27" spans="1:8" x14ac:dyDescent="0.2">
      <c r="A27" s="171"/>
      <c r="G27" s="170"/>
    </row>
    <row r="28" spans="1:8" x14ac:dyDescent="0.2">
      <c r="A28" s="171"/>
      <c r="F28" s="95" t="s">
        <v>1</v>
      </c>
      <c r="G28" s="170"/>
      <c r="H28" s="170">
        <f>SUM(G24:G27)</f>
        <v>218.2</v>
      </c>
    </row>
    <row r="29" spans="1:8" x14ac:dyDescent="0.2">
      <c r="A29" s="171"/>
      <c r="F29" s="95"/>
      <c r="G29" s="170"/>
      <c r="H29" s="170"/>
    </row>
    <row r="30" spans="1:8" x14ac:dyDescent="0.2">
      <c r="A30" s="171"/>
      <c r="F30" s="95"/>
      <c r="G30" s="170"/>
      <c r="H30" s="170"/>
    </row>
    <row r="31" spans="1:8" x14ac:dyDescent="0.2">
      <c r="A31" s="177"/>
      <c r="B31" s="171"/>
      <c r="C31" s="171"/>
      <c r="D31" s="171"/>
      <c r="E31" s="171"/>
      <c r="F31" s="171"/>
      <c r="G31" s="170"/>
      <c r="H31" s="170"/>
    </row>
    <row r="32" spans="1:8" x14ac:dyDescent="0.2">
      <c r="A32" s="171"/>
      <c r="F32" s="95"/>
      <c r="G32" s="170"/>
      <c r="H32" s="170"/>
    </row>
    <row r="33" spans="1:10" x14ac:dyDescent="0.2">
      <c r="A33" s="171"/>
      <c r="F33" s="95"/>
      <c r="G33" s="170"/>
      <c r="H33" s="170"/>
    </row>
    <row r="34" spans="1:10" x14ac:dyDescent="0.2">
      <c r="H34" s="170"/>
    </row>
    <row r="35" spans="1:10" x14ac:dyDescent="0.2">
      <c r="A35" s="95" t="s">
        <v>97</v>
      </c>
      <c r="H35" s="172">
        <f>SUM(H9:H34)</f>
        <v>41409.339999999997</v>
      </c>
    </row>
    <row r="37" spans="1:10" ht="15" x14ac:dyDescent="0.25">
      <c r="A37" s="93" t="s">
        <v>66</v>
      </c>
    </row>
    <row r="38" spans="1:10" x14ac:dyDescent="0.2">
      <c r="A38" s="176" t="s">
        <v>67</v>
      </c>
    </row>
    <row r="39" spans="1:10" ht="15" x14ac:dyDescent="0.25">
      <c r="A39" s="93" t="s">
        <v>29</v>
      </c>
    </row>
    <row r="41" spans="1:10" x14ac:dyDescent="0.2">
      <c r="A41" s="95" t="s">
        <v>91</v>
      </c>
      <c r="H41" s="181">
        <v>38605.14</v>
      </c>
    </row>
    <row r="42" spans="1:10" x14ac:dyDescent="0.2">
      <c r="A42" s="95" t="s">
        <v>85</v>
      </c>
      <c r="H42" s="181">
        <v>8228.7000000000007</v>
      </c>
    </row>
    <row r="43" spans="1:10" x14ac:dyDescent="0.2">
      <c r="A43" s="95" t="s">
        <v>86</v>
      </c>
      <c r="H43" s="173">
        <v>-5424.5</v>
      </c>
    </row>
    <row r="44" spans="1:10" x14ac:dyDescent="0.2">
      <c r="H44" s="92"/>
    </row>
    <row r="45" spans="1:10" x14ac:dyDescent="0.2">
      <c r="A45" t="s">
        <v>30</v>
      </c>
    </row>
    <row r="46" spans="1:10" x14ac:dyDescent="0.2">
      <c r="A46" t="s">
        <v>102</v>
      </c>
      <c r="H46" s="179">
        <f>SUM(H41:H43)</f>
        <v>41409.339999999997</v>
      </c>
      <c r="J46" s="94"/>
    </row>
    <row r="48" spans="1:10" x14ac:dyDescent="0.2">
      <c r="A48" t="s">
        <v>77</v>
      </c>
    </row>
    <row r="49" spans="1:8" x14ac:dyDescent="0.2">
      <c r="A49" t="s">
        <v>78</v>
      </c>
      <c r="H49" s="181">
        <v>5000</v>
      </c>
    </row>
    <row r="50" spans="1:8" x14ac:dyDescent="0.2">
      <c r="A50" s="95" t="s">
        <v>87</v>
      </c>
      <c r="H50" s="184">
        <v>10000</v>
      </c>
    </row>
    <row r="51" spans="1:8" x14ac:dyDescent="0.2">
      <c r="A51" s="95" t="s">
        <v>79</v>
      </c>
      <c r="H51" s="181">
        <f>SUM(H46-H49-H50)</f>
        <v>26409.339999999997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7" zoomScaleNormal="100" workbookViewId="0">
      <selection activeCell="H36" sqref="H36"/>
    </sheetView>
  </sheetViews>
  <sheetFormatPr defaultRowHeight="12.75" x14ac:dyDescent="0.2"/>
  <cols>
    <col min="1" max="1" width="17.42578125" bestFit="1" customWidth="1"/>
    <col min="7" max="7" width="10.28515625" bestFit="1" customWidth="1"/>
    <col min="8" max="8" width="10.140625" bestFit="1" customWidth="1"/>
  </cols>
  <sheetData>
    <row r="1" spans="1:8" x14ac:dyDescent="0.2">
      <c r="A1" s="95" t="s">
        <v>112</v>
      </c>
    </row>
    <row r="2" spans="1:8" x14ac:dyDescent="0.2">
      <c r="A2" t="s">
        <v>111</v>
      </c>
    </row>
    <row r="3" spans="1:8" x14ac:dyDescent="0.2">
      <c r="A3" t="s">
        <v>64</v>
      </c>
    </row>
    <row r="4" spans="1:8" x14ac:dyDescent="0.2">
      <c r="A4" s="126" t="s">
        <v>120</v>
      </c>
    </row>
    <row r="6" spans="1:8" x14ac:dyDescent="0.2">
      <c r="A6" s="95" t="s">
        <v>113</v>
      </c>
      <c r="G6" s="95" t="s">
        <v>20</v>
      </c>
      <c r="H6" t="s">
        <v>20</v>
      </c>
    </row>
    <row r="7" spans="1:8" x14ac:dyDescent="0.2">
      <c r="A7" t="s">
        <v>21</v>
      </c>
      <c r="G7" s="181">
        <v>26967.599999999999</v>
      </c>
    </row>
    <row r="8" spans="1:8" x14ac:dyDescent="0.2">
      <c r="A8" t="s">
        <v>22</v>
      </c>
      <c r="G8" s="179">
        <v>19710.11</v>
      </c>
    </row>
    <row r="9" spans="1:8" x14ac:dyDescent="0.2">
      <c r="H9" s="181">
        <f>SUM(G7:G8)</f>
        <v>46677.71</v>
      </c>
    </row>
    <row r="11" spans="1:8" x14ac:dyDescent="0.2">
      <c r="A11" t="s">
        <v>28</v>
      </c>
      <c r="G11" t="s">
        <v>27</v>
      </c>
    </row>
    <row r="13" spans="1:8" x14ac:dyDescent="0.2">
      <c r="A13" s="95" t="s">
        <v>116</v>
      </c>
    </row>
    <row r="14" spans="1:8" x14ac:dyDescent="0.2">
      <c r="A14" s="95">
        <v>22188</v>
      </c>
      <c r="G14" s="181">
        <v>-20</v>
      </c>
    </row>
    <row r="15" spans="1:8" x14ac:dyDescent="0.2">
      <c r="A15" s="95">
        <v>22204</v>
      </c>
      <c r="G15" s="181">
        <v>-600</v>
      </c>
    </row>
    <row r="16" spans="1:8" x14ac:dyDescent="0.2">
      <c r="A16" s="95">
        <v>22207</v>
      </c>
      <c r="G16" s="181">
        <v>-239.78</v>
      </c>
    </row>
    <row r="17" spans="1:8" x14ac:dyDescent="0.2">
      <c r="A17" s="95">
        <v>22208</v>
      </c>
      <c r="G17" s="181">
        <v>-60</v>
      </c>
    </row>
    <row r="18" spans="1:8" x14ac:dyDescent="0.2">
      <c r="A18" s="95">
        <v>22209</v>
      </c>
      <c r="G18" s="181">
        <v>-468</v>
      </c>
    </row>
    <row r="19" spans="1:8" x14ac:dyDescent="0.2">
      <c r="A19" s="95" t="s">
        <v>119</v>
      </c>
      <c r="G19" s="181">
        <v>-655.20000000000005</v>
      </c>
    </row>
    <row r="20" spans="1:8" x14ac:dyDescent="0.2">
      <c r="A20" s="95"/>
      <c r="G20" s="170"/>
    </row>
    <row r="21" spans="1:8" x14ac:dyDescent="0.2">
      <c r="A21" s="95"/>
      <c r="G21" s="170"/>
    </row>
    <row r="22" spans="1:8" x14ac:dyDescent="0.2">
      <c r="A22" s="95"/>
      <c r="G22" s="170"/>
    </row>
    <row r="23" spans="1:8" x14ac:dyDescent="0.2">
      <c r="A23" s="95"/>
      <c r="G23" s="170"/>
    </row>
    <row r="24" spans="1:8" x14ac:dyDescent="0.2">
      <c r="A24" s="95"/>
      <c r="F24" s="95" t="s">
        <v>1</v>
      </c>
      <c r="G24" s="170"/>
      <c r="H24" s="183">
        <f>SUM(G14:G23)</f>
        <v>-2042.98</v>
      </c>
    </row>
    <row r="25" spans="1:8" x14ac:dyDescent="0.2">
      <c r="A25" s="95"/>
      <c r="G25" s="170"/>
    </row>
    <row r="26" spans="1:8" x14ac:dyDescent="0.2">
      <c r="A26" s="95" t="s">
        <v>117</v>
      </c>
    </row>
    <row r="27" spans="1:8" x14ac:dyDescent="0.2">
      <c r="A27" s="95"/>
      <c r="G27" s="170"/>
    </row>
    <row r="28" spans="1:8" x14ac:dyDescent="0.2">
      <c r="A28" s="174" t="s">
        <v>114</v>
      </c>
      <c r="G28" s="181">
        <v>510</v>
      </c>
    </row>
    <row r="29" spans="1:8" x14ac:dyDescent="0.2">
      <c r="A29" s="174" t="s">
        <v>115</v>
      </c>
      <c r="G29" s="181">
        <v>140</v>
      </c>
    </row>
    <row r="30" spans="1:8" x14ac:dyDescent="0.2">
      <c r="A30" s="174"/>
      <c r="G30" s="181"/>
    </row>
    <row r="31" spans="1:8" x14ac:dyDescent="0.2">
      <c r="A31" s="174"/>
      <c r="G31" s="181"/>
    </row>
    <row r="32" spans="1:8" x14ac:dyDescent="0.2">
      <c r="A32" s="174"/>
      <c r="G32" s="170"/>
    </row>
    <row r="33" spans="1:10" x14ac:dyDescent="0.2">
      <c r="F33" s="95" t="s">
        <v>1</v>
      </c>
      <c r="G33" s="170"/>
      <c r="H33" s="181">
        <f>SUM(G27:G32)</f>
        <v>650</v>
      </c>
    </row>
    <row r="34" spans="1:10" x14ac:dyDescent="0.2">
      <c r="A34" s="174"/>
      <c r="F34" s="95"/>
      <c r="G34" s="170"/>
      <c r="H34" s="170"/>
    </row>
    <row r="35" spans="1:10" x14ac:dyDescent="0.2">
      <c r="F35" s="95"/>
      <c r="G35" s="170"/>
      <c r="H35" s="170"/>
    </row>
    <row r="36" spans="1:10" x14ac:dyDescent="0.2">
      <c r="A36" s="95" t="s">
        <v>118</v>
      </c>
      <c r="H36" s="179">
        <f>SUM(H9:H35)</f>
        <v>45284.729999999996</v>
      </c>
    </row>
    <row r="38" spans="1:10" ht="15" x14ac:dyDescent="0.25">
      <c r="A38" s="93" t="s">
        <v>66</v>
      </c>
    </row>
    <row r="39" spans="1:10" x14ac:dyDescent="0.2">
      <c r="A39" s="176" t="s">
        <v>67</v>
      </c>
    </row>
    <row r="40" spans="1:10" ht="15" x14ac:dyDescent="0.25">
      <c r="A40" s="93" t="s">
        <v>29</v>
      </c>
    </row>
    <row r="42" spans="1:10" x14ac:dyDescent="0.2">
      <c r="A42" s="95" t="s">
        <v>91</v>
      </c>
      <c r="H42" s="181">
        <v>38605.14</v>
      </c>
    </row>
    <row r="43" spans="1:10" x14ac:dyDescent="0.2">
      <c r="A43" s="95" t="s">
        <v>85</v>
      </c>
      <c r="H43" s="181">
        <v>17579.2</v>
      </c>
    </row>
    <row r="44" spans="1:10" x14ac:dyDescent="0.2">
      <c r="A44" s="95" t="s">
        <v>86</v>
      </c>
      <c r="H44" s="183">
        <v>-10899.61</v>
      </c>
    </row>
    <row r="45" spans="1:10" x14ac:dyDescent="0.2">
      <c r="H45" s="92"/>
    </row>
    <row r="46" spans="1:10" x14ac:dyDescent="0.2">
      <c r="A46" t="s">
        <v>30</v>
      </c>
    </row>
    <row r="47" spans="1:10" x14ac:dyDescent="0.2">
      <c r="A47" s="95" t="s">
        <v>81</v>
      </c>
      <c r="H47" s="179">
        <f>SUM(H42:H44)</f>
        <v>45284.729999999996</v>
      </c>
      <c r="J47" s="94"/>
    </row>
    <row r="49" spans="1:8" x14ac:dyDescent="0.2">
      <c r="A49" t="s">
        <v>82</v>
      </c>
    </row>
    <row r="50" spans="1:8" ht="15" x14ac:dyDescent="0.35">
      <c r="A50" t="s">
        <v>83</v>
      </c>
      <c r="H50" s="185">
        <v>-5000</v>
      </c>
    </row>
    <row r="51" spans="1:8" ht="15" x14ac:dyDescent="0.35">
      <c r="A51" t="s">
        <v>87</v>
      </c>
      <c r="H51" s="185">
        <v>-10000</v>
      </c>
    </row>
    <row r="52" spans="1:8" x14ac:dyDescent="0.2">
      <c r="A52" s="95" t="s">
        <v>84</v>
      </c>
      <c r="H52" s="181">
        <f>SUM(H47:H51)</f>
        <v>30284.729999999996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J49"/>
  <sheetViews>
    <sheetView topLeftCell="A19" zoomScaleNormal="100" workbookViewId="0">
      <selection activeCell="E37" sqref="E37"/>
    </sheetView>
  </sheetViews>
  <sheetFormatPr defaultRowHeight="12.75" x14ac:dyDescent="0.2"/>
  <cols>
    <col min="1" max="1" width="17.42578125" bestFit="1" customWidth="1"/>
    <col min="8" max="8" width="10.28515625" bestFit="1" customWidth="1"/>
  </cols>
  <sheetData>
    <row r="1" spans="1:10" x14ac:dyDescent="0.2">
      <c r="A1" s="95" t="s">
        <v>103</v>
      </c>
    </row>
    <row r="2" spans="1:10" x14ac:dyDescent="0.2">
      <c r="A2" s="95" t="s">
        <v>137</v>
      </c>
    </row>
    <row r="3" spans="1:10" x14ac:dyDescent="0.2">
      <c r="A3" t="s">
        <v>64</v>
      </c>
    </row>
    <row r="4" spans="1:10" x14ac:dyDescent="0.2">
      <c r="A4" s="126">
        <v>44561</v>
      </c>
    </row>
    <row r="6" spans="1:10" x14ac:dyDescent="0.2">
      <c r="A6" s="95" t="s">
        <v>138</v>
      </c>
      <c r="G6" s="95" t="s">
        <v>20</v>
      </c>
      <c r="H6" t="s">
        <v>20</v>
      </c>
      <c r="J6" s="175"/>
    </row>
    <row r="7" spans="1:10" x14ac:dyDescent="0.2">
      <c r="A7" t="s">
        <v>21</v>
      </c>
      <c r="G7">
        <v>23923.43</v>
      </c>
    </row>
    <row r="8" spans="1:10" x14ac:dyDescent="0.2">
      <c r="A8" t="s">
        <v>22</v>
      </c>
      <c r="G8" s="96">
        <v>19710.599999999999</v>
      </c>
    </row>
    <row r="9" spans="1:10" x14ac:dyDescent="0.2">
      <c r="H9">
        <f>SUM(G7:G8)</f>
        <v>43634.03</v>
      </c>
    </row>
    <row r="11" spans="1:10" x14ac:dyDescent="0.2">
      <c r="A11" t="s">
        <v>28</v>
      </c>
      <c r="G11" t="s">
        <v>27</v>
      </c>
    </row>
    <row r="13" spans="1:10" x14ac:dyDescent="0.2">
      <c r="A13" s="95" t="s">
        <v>139</v>
      </c>
    </row>
    <row r="14" spans="1:10" x14ac:dyDescent="0.2">
      <c r="A14" s="182" t="s">
        <v>145</v>
      </c>
      <c r="G14" s="170">
        <v>-35</v>
      </c>
    </row>
    <row r="15" spans="1:10" x14ac:dyDescent="0.2">
      <c r="A15" s="95">
        <v>22223</v>
      </c>
      <c r="G15" s="170">
        <v>-84.68</v>
      </c>
    </row>
    <row r="16" spans="1:10" x14ac:dyDescent="0.2">
      <c r="A16" s="95">
        <v>22224</v>
      </c>
      <c r="G16" s="170">
        <v>-61.1</v>
      </c>
    </row>
    <row r="17" spans="1:8" x14ac:dyDescent="0.2">
      <c r="A17" s="95" t="s">
        <v>140</v>
      </c>
      <c r="G17" s="170"/>
    </row>
    <row r="18" spans="1:8" x14ac:dyDescent="0.2">
      <c r="A18" s="182">
        <v>22226</v>
      </c>
      <c r="G18" s="170">
        <v>-37.5</v>
      </c>
    </row>
    <row r="19" spans="1:8" x14ac:dyDescent="0.2">
      <c r="A19" s="182">
        <v>22227</v>
      </c>
      <c r="G19" s="170">
        <v>-162</v>
      </c>
    </row>
    <row r="20" spans="1:8" x14ac:dyDescent="0.2">
      <c r="A20" s="182">
        <v>22228</v>
      </c>
      <c r="G20" s="170">
        <v>-310</v>
      </c>
    </row>
    <row r="21" spans="1:8" x14ac:dyDescent="0.2">
      <c r="A21" s="182">
        <v>22229</v>
      </c>
      <c r="G21" s="170">
        <v>-77.400000000000006</v>
      </c>
    </row>
    <row r="22" spans="1:8" x14ac:dyDescent="0.2">
      <c r="A22" s="182">
        <v>22230</v>
      </c>
      <c r="G22" s="170">
        <v>-2</v>
      </c>
    </row>
    <row r="23" spans="1:8" x14ac:dyDescent="0.2">
      <c r="A23" s="95"/>
      <c r="F23" s="95" t="s">
        <v>1</v>
      </c>
      <c r="G23" s="170"/>
      <c r="H23" s="173">
        <f>SUM(G14:G22)</f>
        <v>-769.68</v>
      </c>
    </row>
    <row r="24" spans="1:8" x14ac:dyDescent="0.2">
      <c r="A24" s="95" t="s">
        <v>144</v>
      </c>
      <c r="G24" s="170"/>
    </row>
    <row r="25" spans="1:8" x14ac:dyDescent="0.2">
      <c r="A25" s="95"/>
    </row>
    <row r="26" spans="1:8" x14ac:dyDescent="0.2">
      <c r="A26" s="95">
        <v>108</v>
      </c>
      <c r="G26" s="170">
        <v>218.2</v>
      </c>
    </row>
    <row r="27" spans="1:8" x14ac:dyDescent="0.2">
      <c r="A27">
        <v>109</v>
      </c>
      <c r="F27" s="95"/>
      <c r="G27" s="170">
        <v>150</v>
      </c>
      <c r="H27" s="170"/>
    </row>
    <row r="28" spans="1:8" x14ac:dyDescent="0.2">
      <c r="A28">
        <v>110</v>
      </c>
      <c r="F28" s="95"/>
      <c r="G28" s="170">
        <v>1810</v>
      </c>
      <c r="H28" s="170"/>
    </row>
    <row r="29" spans="1:8" x14ac:dyDescent="0.2">
      <c r="A29" s="189" t="s">
        <v>121</v>
      </c>
      <c r="F29" s="95"/>
      <c r="G29" s="170">
        <v>140</v>
      </c>
      <c r="H29" s="170"/>
    </row>
    <row r="30" spans="1:8" x14ac:dyDescent="0.2">
      <c r="F30" s="95"/>
      <c r="G30" s="170"/>
      <c r="H30" s="170"/>
    </row>
    <row r="31" spans="1:8" x14ac:dyDescent="0.2">
      <c r="F31" s="95" t="s">
        <v>1</v>
      </c>
      <c r="G31" s="170"/>
      <c r="H31" s="170">
        <f>SUM(G26:G29)</f>
        <v>2318.1999999999998</v>
      </c>
    </row>
    <row r="32" spans="1:8" x14ac:dyDescent="0.2">
      <c r="F32" s="95"/>
      <c r="G32" s="170"/>
      <c r="H32" s="170"/>
    </row>
    <row r="33" spans="1:10" x14ac:dyDescent="0.2">
      <c r="A33" s="95" t="s">
        <v>141</v>
      </c>
      <c r="H33" s="179">
        <f>SUM(H9:H31)</f>
        <v>45182.549999999996</v>
      </c>
    </row>
    <row r="35" spans="1:10" ht="15" x14ac:dyDescent="0.25">
      <c r="A35" s="93" t="s">
        <v>66</v>
      </c>
    </row>
    <row r="36" spans="1:10" x14ac:dyDescent="0.2">
      <c r="A36" s="176" t="s">
        <v>67</v>
      </c>
    </row>
    <row r="37" spans="1:10" ht="15" x14ac:dyDescent="0.25">
      <c r="A37" s="93" t="s">
        <v>29</v>
      </c>
    </row>
    <row r="39" spans="1:10" x14ac:dyDescent="0.2">
      <c r="A39" s="95" t="s">
        <v>91</v>
      </c>
      <c r="H39" s="181">
        <v>38605.14</v>
      </c>
    </row>
    <row r="40" spans="1:10" x14ac:dyDescent="0.2">
      <c r="A40" s="95" t="s">
        <v>85</v>
      </c>
      <c r="H40" s="181">
        <v>22392.89</v>
      </c>
    </row>
    <row r="41" spans="1:10" x14ac:dyDescent="0.2">
      <c r="A41" s="95" t="s">
        <v>86</v>
      </c>
      <c r="H41" s="183">
        <v>-15815.48</v>
      </c>
    </row>
    <row r="42" spans="1:10" x14ac:dyDescent="0.2">
      <c r="H42" s="179"/>
    </row>
    <row r="43" spans="1:10" x14ac:dyDescent="0.2">
      <c r="A43" t="s">
        <v>30</v>
      </c>
      <c r="H43" s="181"/>
    </row>
    <row r="44" spans="1:10" x14ac:dyDescent="0.2">
      <c r="A44" s="95" t="s">
        <v>142</v>
      </c>
      <c r="H44" s="179">
        <f>SUM(H39:H41)</f>
        <v>45182.55</v>
      </c>
      <c r="J44" s="94"/>
    </row>
    <row r="46" spans="1:10" x14ac:dyDescent="0.2">
      <c r="A46" t="s">
        <v>82</v>
      </c>
    </row>
    <row r="47" spans="1:10" x14ac:dyDescent="0.2">
      <c r="A47" t="s">
        <v>83</v>
      </c>
      <c r="H47" s="183">
        <v>-5000</v>
      </c>
    </row>
    <row r="48" spans="1:10" ht="15" x14ac:dyDescent="0.35">
      <c r="A48" t="s">
        <v>143</v>
      </c>
      <c r="H48" s="185">
        <v>-10000</v>
      </c>
    </row>
    <row r="49" spans="1:8" x14ac:dyDescent="0.2">
      <c r="A49" t="s">
        <v>84</v>
      </c>
      <c r="H49" s="181">
        <f>SUM(H44:H48)</f>
        <v>30182.550000000003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opLeftCell="A40" zoomScaleNormal="100" workbookViewId="0">
      <selection activeCell="L57" sqref="L57"/>
    </sheetView>
  </sheetViews>
  <sheetFormatPr defaultRowHeight="12.75" x14ac:dyDescent="0.2"/>
  <cols>
    <col min="1" max="1" width="17.42578125" bestFit="1" customWidth="1"/>
    <col min="8" max="8" width="10.28515625" bestFit="1" customWidth="1"/>
  </cols>
  <sheetData>
    <row r="1" spans="1:8" x14ac:dyDescent="0.2">
      <c r="A1" s="176" t="s">
        <v>73</v>
      </c>
    </row>
    <row r="2" spans="1:8" x14ac:dyDescent="0.2">
      <c r="A2" s="95" t="s">
        <v>103</v>
      </c>
    </row>
    <row r="3" spans="1:8" x14ac:dyDescent="0.2">
      <c r="A3" s="95" t="s">
        <v>152</v>
      </c>
    </row>
    <row r="4" spans="1:8" x14ac:dyDescent="0.2">
      <c r="A4" t="s">
        <v>64</v>
      </c>
    </row>
    <row r="5" spans="1:8" x14ac:dyDescent="0.2">
      <c r="A5" s="126">
        <v>44699</v>
      </c>
    </row>
    <row r="7" spans="1:8" x14ac:dyDescent="0.2">
      <c r="A7" s="95" t="s">
        <v>153</v>
      </c>
      <c r="G7" s="95" t="s">
        <v>20</v>
      </c>
      <c r="H7" t="s">
        <v>20</v>
      </c>
    </row>
    <row r="8" spans="1:8" x14ac:dyDescent="0.2">
      <c r="A8" t="s">
        <v>21</v>
      </c>
      <c r="G8" s="173">
        <v>23630.35</v>
      </c>
    </row>
    <row r="9" spans="1:8" x14ac:dyDescent="0.2">
      <c r="A9" t="s">
        <v>22</v>
      </c>
      <c r="G9" s="173">
        <v>19711.09</v>
      </c>
    </row>
    <row r="10" spans="1:8" x14ac:dyDescent="0.2">
      <c r="H10" s="173">
        <f>SUM(G8:G9)</f>
        <v>43341.440000000002</v>
      </c>
    </row>
    <row r="12" spans="1:8" x14ac:dyDescent="0.2">
      <c r="A12" t="s">
        <v>28</v>
      </c>
      <c r="G12" t="s">
        <v>27</v>
      </c>
    </row>
    <row r="14" spans="1:8" x14ac:dyDescent="0.2">
      <c r="A14" s="95" t="s">
        <v>156</v>
      </c>
    </row>
    <row r="15" spans="1:8" x14ac:dyDescent="0.2">
      <c r="A15" s="95">
        <v>22249</v>
      </c>
      <c r="G15" s="170">
        <v>-280</v>
      </c>
    </row>
    <row r="16" spans="1:8" x14ac:dyDescent="0.2">
      <c r="A16" s="95">
        <v>22250</v>
      </c>
      <c r="G16" s="170">
        <v>-366.81</v>
      </c>
    </row>
    <row r="17" spans="1:8" x14ac:dyDescent="0.2">
      <c r="A17" s="95">
        <v>22251</v>
      </c>
      <c r="G17" s="170">
        <v>-91.8</v>
      </c>
    </row>
    <row r="18" spans="1:8" x14ac:dyDescent="0.2">
      <c r="A18" s="95">
        <v>22252</v>
      </c>
      <c r="G18" s="170">
        <v>-313</v>
      </c>
    </row>
    <row r="19" spans="1:8" x14ac:dyDescent="0.2">
      <c r="A19" s="95">
        <v>22253</v>
      </c>
      <c r="G19" s="170">
        <v>-630</v>
      </c>
    </row>
    <row r="20" spans="1:8" x14ac:dyDescent="0.2">
      <c r="A20" s="95">
        <v>22254</v>
      </c>
      <c r="G20" s="170">
        <v>-18.45</v>
      </c>
    </row>
    <row r="21" spans="1:8" x14ac:dyDescent="0.2">
      <c r="A21" s="95">
        <v>22255</v>
      </c>
      <c r="G21" s="170">
        <v>-745</v>
      </c>
    </row>
    <row r="22" spans="1:8" x14ac:dyDescent="0.2">
      <c r="A22" s="95">
        <v>22256</v>
      </c>
      <c r="G22" s="170">
        <v>-237.6</v>
      </c>
    </row>
    <row r="23" spans="1:8" x14ac:dyDescent="0.2">
      <c r="A23" s="95">
        <v>22258</v>
      </c>
      <c r="G23" s="170">
        <v>-690.98</v>
      </c>
    </row>
    <row r="24" spans="1:8" x14ac:dyDescent="0.2">
      <c r="A24" s="95">
        <v>22262</v>
      </c>
      <c r="G24" s="170">
        <v>-335</v>
      </c>
    </row>
    <row r="25" spans="1:8" x14ac:dyDescent="0.2">
      <c r="A25" s="95">
        <v>22263</v>
      </c>
      <c r="G25" s="170">
        <v>-1926.4</v>
      </c>
    </row>
    <row r="26" spans="1:8" x14ac:dyDescent="0.2">
      <c r="A26" s="95">
        <v>22264</v>
      </c>
      <c r="G26" s="170">
        <v>-272</v>
      </c>
    </row>
    <row r="27" spans="1:8" x14ac:dyDescent="0.2">
      <c r="A27" s="95" t="s">
        <v>160</v>
      </c>
      <c r="G27" s="170">
        <v>-0.8</v>
      </c>
    </row>
    <row r="28" spans="1:8" x14ac:dyDescent="0.2">
      <c r="A28" s="95"/>
      <c r="F28" s="95" t="s">
        <v>1</v>
      </c>
      <c r="G28" s="170"/>
      <c r="H28" s="173">
        <f>SUM(G15:G27)</f>
        <v>-5907.84</v>
      </c>
    </row>
    <row r="29" spans="1:8" x14ac:dyDescent="0.2">
      <c r="A29" s="95"/>
      <c r="G29" s="170"/>
    </row>
    <row r="30" spans="1:8" x14ac:dyDescent="0.2">
      <c r="A30" s="95" t="s">
        <v>157</v>
      </c>
    </row>
    <row r="31" spans="1:8" x14ac:dyDescent="0.2">
      <c r="A31" s="95"/>
      <c r="G31" s="170"/>
    </row>
    <row r="32" spans="1:8" x14ac:dyDescent="0.2">
      <c r="A32" s="174" t="s">
        <v>154</v>
      </c>
      <c r="G32" s="170">
        <v>75</v>
      </c>
    </row>
    <row r="33" spans="1:8" x14ac:dyDescent="0.2">
      <c r="A33" s="174" t="s">
        <v>155</v>
      </c>
      <c r="G33" s="170">
        <v>2080</v>
      </c>
    </row>
    <row r="34" spans="1:8" x14ac:dyDescent="0.2">
      <c r="A34" s="174"/>
      <c r="G34" s="170"/>
    </row>
    <row r="35" spans="1:8" x14ac:dyDescent="0.2">
      <c r="A35" s="174"/>
      <c r="F35" s="95" t="s">
        <v>1</v>
      </c>
      <c r="G35" s="170"/>
      <c r="H35" s="170">
        <f>SUM(G31:G34)</f>
        <v>2155</v>
      </c>
    </row>
    <row r="36" spans="1:8" x14ac:dyDescent="0.2">
      <c r="A36" s="174"/>
      <c r="F36" s="95"/>
      <c r="G36" s="170"/>
      <c r="H36" s="170"/>
    </row>
    <row r="37" spans="1:8" x14ac:dyDescent="0.2">
      <c r="F37" s="95"/>
      <c r="G37" s="170"/>
      <c r="H37" s="170"/>
    </row>
    <row r="38" spans="1:8" x14ac:dyDescent="0.2">
      <c r="A38" s="95" t="s">
        <v>158</v>
      </c>
      <c r="H38" s="179">
        <f>SUM(H10:H37)</f>
        <v>39588.600000000006</v>
      </c>
    </row>
    <row r="40" spans="1:8" ht="15" x14ac:dyDescent="0.25">
      <c r="A40" s="93" t="s">
        <v>66</v>
      </c>
    </row>
    <row r="41" spans="1:8" x14ac:dyDescent="0.2">
      <c r="A41" s="176" t="s">
        <v>67</v>
      </c>
    </row>
    <row r="42" spans="1:8" ht="15" x14ac:dyDescent="0.25">
      <c r="A42" s="93" t="s">
        <v>29</v>
      </c>
    </row>
    <row r="44" spans="1:8" x14ac:dyDescent="0.2">
      <c r="A44" s="95" t="s">
        <v>91</v>
      </c>
      <c r="H44" s="179">
        <v>38605.14</v>
      </c>
    </row>
    <row r="45" spans="1:8" x14ac:dyDescent="0.2">
      <c r="A45" t="s">
        <v>23</v>
      </c>
      <c r="H45" s="179">
        <v>26608.38</v>
      </c>
    </row>
    <row r="46" spans="1:8" x14ac:dyDescent="0.2">
      <c r="A46" t="s">
        <v>24</v>
      </c>
      <c r="H46" s="179">
        <v>-25624.92</v>
      </c>
    </row>
    <row r="47" spans="1:8" x14ac:dyDescent="0.2">
      <c r="H47" s="92"/>
    </row>
    <row r="48" spans="1:8" x14ac:dyDescent="0.2">
      <c r="A48" t="s">
        <v>30</v>
      </c>
    </row>
    <row r="49" spans="1:10" x14ac:dyDescent="0.2">
      <c r="A49" s="95" t="s">
        <v>159</v>
      </c>
      <c r="H49" s="179">
        <f>SUM(H44:H46)</f>
        <v>39588.600000000006</v>
      </c>
      <c r="J49" s="94"/>
    </row>
    <row r="50" spans="1:10" x14ac:dyDescent="0.2">
      <c r="H50" s="179"/>
      <c r="J50" s="94"/>
    </row>
    <row r="51" spans="1:10" x14ac:dyDescent="0.2">
      <c r="A51" t="s">
        <v>75</v>
      </c>
      <c r="H51" s="179"/>
      <c r="J51" s="94"/>
    </row>
    <row r="52" spans="1:10" x14ac:dyDescent="0.2">
      <c r="A52" t="s">
        <v>72</v>
      </c>
      <c r="H52" s="179">
        <v>5000</v>
      </c>
      <c r="J52" s="94"/>
    </row>
    <row r="53" spans="1:10" x14ac:dyDescent="0.2">
      <c r="A53" t="s">
        <v>87</v>
      </c>
      <c r="H53" s="179">
        <v>10000</v>
      </c>
      <c r="J53" s="94"/>
    </row>
    <row r="54" spans="1:10" x14ac:dyDescent="0.2">
      <c r="H54" s="179"/>
    </row>
    <row r="55" spans="1:10" x14ac:dyDescent="0.2">
      <c r="A55" s="95" t="s">
        <v>88</v>
      </c>
      <c r="H55" s="179">
        <f>SUM(H49-H52-H53-H54)</f>
        <v>24588.600000000006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Receipts Sheet 2021-22</vt:lpstr>
      <vt:lpstr>Payments Sheet 2021-22</vt:lpstr>
      <vt:lpstr>BRJUNE</vt:lpstr>
      <vt:lpstr>BRSEP</vt:lpstr>
      <vt:lpstr>BRDEC</vt:lpstr>
      <vt:lpstr>BRMAR</vt:lpstr>
      <vt:lpstr>BRDEC!Print_Area</vt:lpstr>
      <vt:lpstr>'Payments Sheet 2021-22'!Print_Area</vt:lpstr>
      <vt:lpstr>'Receipts Sheet 2021-22'!Print_Area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Scott</dc:creator>
  <cp:lastModifiedBy>jdpassmore</cp:lastModifiedBy>
  <cp:lastPrinted>2022-05-18T15:02:52Z</cp:lastPrinted>
  <dcterms:created xsi:type="dcterms:W3CDTF">2002-07-05T20:21:03Z</dcterms:created>
  <dcterms:modified xsi:type="dcterms:W3CDTF">2022-07-04T10:47:18Z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1788753636</vt:i4>
  </property>
  <property fmtid="{D5CDD505-2E9C-101B-9397-08002B2CF9AE}" pid="3" name="_NewReviewCycle">
    <vt:lpwstr/>
  </property>
  <property fmtid="{D5CDD505-2E9C-101B-9397-08002B2CF9AE}" pid="4" name="_EmailSubject">
    <vt:lpwstr>Cashbook 2010-11.xls</vt:lpwstr>
  </property>
  <property fmtid="{D5CDD505-2E9C-101B-9397-08002B2CF9AE}" pid="5" name="_AuthorEmail">
    <vt:lpwstr>Jamie.Brambles@defra.gsi.gov.uk</vt:lpwstr>
  </property>
  <property fmtid="{D5CDD505-2E9C-101B-9397-08002B2CF9AE}" pid="6" name="_AuthorEmailDisplayName">
    <vt:lpwstr>Brambles, Jamie  (LCS)</vt:lpwstr>
  </property>
  <property fmtid="{D5CDD505-2E9C-101B-9397-08002B2CF9AE}" pid="7" name="_PreviousAdHocReviewCycleID">
    <vt:i4>-1632887329</vt:i4>
  </property>
  <property fmtid="{D5CDD505-2E9C-101B-9397-08002B2CF9AE}" pid="8" name="_ReviewingToolsShownOnce">
    <vt:lpwstr/>
  </property>
</Properties>
</file>