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390" windowWidth="20520" windowHeight="7800" activeTab="1"/>
  </bookViews>
  <sheets>
    <sheet name="Receipts Sheet 2020-21" sheetId="2" r:id="rId1"/>
    <sheet name="Payments Sheet 2020-21" sheetId="20" r:id="rId2"/>
    <sheet name="BRJUNE" sheetId="5" r:id="rId3"/>
    <sheet name="BRSEP" sheetId="8" r:id="rId4"/>
    <sheet name="BRDEC" sheetId="21" r:id="rId5"/>
    <sheet name="BRMAR" sheetId="22" r:id="rId6"/>
  </sheets>
  <definedNames>
    <definedName name="_xlnm.Print_Area" localSheetId="4">BRDEC!$A$1:$I$45</definedName>
    <definedName name="_xlnm.Print_Area" localSheetId="1">'Payments Sheet 2020-21'!$A$32:$O$67</definedName>
    <definedName name="_xlnm.Print_Area" localSheetId="0">'Receipts Sheet 2020-21'!$A$2:$J$80</definedName>
  </definedNames>
  <calcPr calcId="145621"/>
</workbook>
</file>

<file path=xl/calcChain.xml><?xml version="1.0" encoding="utf-8"?>
<calcChain xmlns="http://schemas.openxmlformats.org/spreadsheetml/2006/main">
  <c r="H26" i="21" l="1"/>
  <c r="H51" i="8" l="1"/>
  <c r="V43" i="20" l="1"/>
  <c r="U43" i="20"/>
  <c r="T43" i="20"/>
  <c r="S43" i="20"/>
  <c r="R43" i="20"/>
  <c r="P43" i="20"/>
  <c r="O43" i="20"/>
  <c r="N43" i="20"/>
  <c r="M43" i="20"/>
  <c r="L43" i="20"/>
  <c r="K43" i="20"/>
  <c r="Q43" i="20" l="1"/>
  <c r="J43" i="20"/>
  <c r="I43" i="20"/>
  <c r="H43" i="20"/>
  <c r="G43" i="20"/>
  <c r="F43" i="20"/>
  <c r="E43" i="20"/>
  <c r="D43" i="20"/>
  <c r="H52" i="5" l="1"/>
  <c r="H24" i="8" l="1"/>
  <c r="V8" i="20" l="1"/>
  <c r="U8" i="20"/>
  <c r="T8" i="20"/>
  <c r="S8" i="20"/>
  <c r="R8" i="20"/>
  <c r="Q8" i="20"/>
  <c r="P8" i="20"/>
  <c r="O8" i="20"/>
  <c r="N8" i="20"/>
  <c r="M8" i="20"/>
  <c r="L8" i="20"/>
  <c r="K8" i="20"/>
  <c r="J8" i="20"/>
  <c r="I8" i="20"/>
  <c r="H8" i="20"/>
  <c r="G8" i="20"/>
  <c r="F8" i="20"/>
  <c r="E8" i="20"/>
  <c r="D8" i="20"/>
  <c r="H32" i="22" l="1"/>
  <c r="H33" i="8" l="1"/>
  <c r="H29" i="5" l="1"/>
  <c r="H46" i="22" l="1"/>
  <c r="H52" i="22" s="1"/>
  <c r="I77" i="2" l="1"/>
  <c r="H77" i="2"/>
  <c r="G77" i="2"/>
  <c r="F77" i="2"/>
  <c r="E77" i="2"/>
  <c r="D77" i="2"/>
  <c r="C77" i="2"/>
  <c r="B77" i="2"/>
  <c r="O143" i="20" l="1"/>
  <c r="H25" i="22" l="1"/>
  <c r="H10" i="22"/>
  <c r="H39" i="21"/>
  <c r="H43" i="21" s="1"/>
  <c r="H20" i="21"/>
  <c r="H9" i="21"/>
  <c r="H35" i="22" l="1"/>
  <c r="H28" i="21"/>
  <c r="H21" i="5" l="1"/>
  <c r="H9" i="5"/>
  <c r="H36" i="5" l="1"/>
  <c r="E19" i="20"/>
  <c r="F19" i="20"/>
  <c r="G19" i="20"/>
  <c r="H19" i="20"/>
  <c r="I19" i="20"/>
  <c r="J19" i="20"/>
  <c r="K19" i="20"/>
  <c r="L19" i="20"/>
  <c r="M19" i="20"/>
  <c r="N19" i="20"/>
  <c r="O19" i="20"/>
  <c r="P19" i="20"/>
  <c r="Q19" i="20"/>
  <c r="R19" i="20"/>
  <c r="S19" i="20"/>
  <c r="T19" i="20"/>
  <c r="U19" i="20"/>
  <c r="V19" i="20"/>
  <c r="D19" i="20"/>
  <c r="W19" i="20" l="1"/>
  <c r="F21" i="20" l="1"/>
  <c r="I21" i="20"/>
  <c r="J21" i="20"/>
  <c r="K21" i="20"/>
  <c r="L21" i="20"/>
  <c r="M21" i="20"/>
  <c r="N21" i="20"/>
  <c r="O21" i="20"/>
  <c r="P21" i="20"/>
  <c r="Q21" i="20"/>
  <c r="R21" i="20"/>
  <c r="S21" i="20"/>
  <c r="T21" i="20"/>
  <c r="U21" i="20"/>
  <c r="V21" i="20"/>
  <c r="E21" i="20"/>
  <c r="H21" i="20"/>
  <c r="G21" i="20"/>
  <c r="D29" i="20"/>
  <c r="E29" i="20"/>
  <c r="F29" i="20"/>
  <c r="G29" i="20"/>
  <c r="H29" i="20"/>
  <c r="I29" i="20"/>
  <c r="J29" i="20"/>
  <c r="K29" i="20"/>
  <c r="L29" i="20"/>
  <c r="M29" i="20"/>
  <c r="N29" i="20"/>
  <c r="O29" i="20"/>
  <c r="P29" i="20"/>
  <c r="Q29" i="20"/>
  <c r="R29" i="20"/>
  <c r="S29" i="20"/>
  <c r="T29" i="20"/>
  <c r="U29" i="20"/>
  <c r="V29" i="20"/>
  <c r="D55" i="20"/>
  <c r="E55" i="20"/>
  <c r="F55" i="20"/>
  <c r="G55" i="20"/>
  <c r="H55" i="20"/>
  <c r="I55" i="20"/>
  <c r="J55" i="20"/>
  <c r="K55" i="20"/>
  <c r="L55" i="20"/>
  <c r="M55" i="20"/>
  <c r="N55" i="20"/>
  <c r="O55" i="20"/>
  <c r="P55" i="20"/>
  <c r="Q55" i="20"/>
  <c r="R55" i="20"/>
  <c r="S55" i="20"/>
  <c r="T55" i="20"/>
  <c r="U55" i="20"/>
  <c r="V55" i="20"/>
  <c r="D66" i="20"/>
  <c r="E66" i="20"/>
  <c r="F66" i="20"/>
  <c r="G66" i="20"/>
  <c r="H66" i="20"/>
  <c r="I66" i="20"/>
  <c r="J66" i="20"/>
  <c r="K66" i="20"/>
  <c r="L66" i="20"/>
  <c r="M66" i="20"/>
  <c r="N66" i="20"/>
  <c r="O66" i="20"/>
  <c r="P66" i="20"/>
  <c r="Q66" i="20"/>
  <c r="R66" i="20"/>
  <c r="S66" i="20"/>
  <c r="T66" i="20"/>
  <c r="U66" i="20"/>
  <c r="V66" i="20"/>
  <c r="D76" i="20"/>
  <c r="E76" i="20"/>
  <c r="F76" i="20"/>
  <c r="G76" i="20"/>
  <c r="H76" i="20"/>
  <c r="I76" i="20"/>
  <c r="J76" i="20"/>
  <c r="K76" i="20"/>
  <c r="L76" i="20"/>
  <c r="M76" i="20"/>
  <c r="N76" i="20"/>
  <c r="O76" i="20"/>
  <c r="P76" i="20"/>
  <c r="Q76" i="20"/>
  <c r="R76" i="20"/>
  <c r="S76" i="20"/>
  <c r="T76" i="20"/>
  <c r="U76" i="20"/>
  <c r="V76" i="20"/>
  <c r="D92" i="20"/>
  <c r="E92" i="20"/>
  <c r="F92" i="20"/>
  <c r="G92" i="20"/>
  <c r="H92" i="20"/>
  <c r="I92" i="20"/>
  <c r="J92" i="20"/>
  <c r="K92" i="20"/>
  <c r="L92" i="20"/>
  <c r="M92" i="20"/>
  <c r="N92" i="20"/>
  <c r="O92" i="20"/>
  <c r="P92" i="20"/>
  <c r="Q92" i="20"/>
  <c r="R92" i="20"/>
  <c r="S92" i="20"/>
  <c r="T92" i="20"/>
  <c r="U92" i="20"/>
  <c r="V92" i="20"/>
  <c r="D103" i="20"/>
  <c r="E103" i="20"/>
  <c r="F103" i="20"/>
  <c r="G103" i="20"/>
  <c r="H103" i="20"/>
  <c r="I103" i="20"/>
  <c r="J103" i="20"/>
  <c r="K103" i="20"/>
  <c r="L103" i="20"/>
  <c r="M103" i="20"/>
  <c r="N103" i="20"/>
  <c r="O103" i="20"/>
  <c r="P103" i="20"/>
  <c r="Q103" i="20"/>
  <c r="R103" i="20"/>
  <c r="S103" i="20"/>
  <c r="T103" i="20"/>
  <c r="U103" i="20"/>
  <c r="V103" i="20"/>
  <c r="D118" i="20"/>
  <c r="E118" i="20"/>
  <c r="F118" i="20"/>
  <c r="G118" i="20"/>
  <c r="H118" i="20"/>
  <c r="I118" i="20"/>
  <c r="J118" i="20"/>
  <c r="K118" i="20"/>
  <c r="L118" i="20"/>
  <c r="M118" i="20"/>
  <c r="N118" i="20"/>
  <c r="O118" i="20"/>
  <c r="P118" i="20"/>
  <c r="Q118" i="20"/>
  <c r="R118" i="20"/>
  <c r="S118" i="20"/>
  <c r="T118" i="20"/>
  <c r="U118" i="20"/>
  <c r="V118" i="20"/>
  <c r="D127" i="20"/>
  <c r="E127" i="20"/>
  <c r="F127" i="20"/>
  <c r="G127" i="20"/>
  <c r="H127" i="20"/>
  <c r="I127" i="20"/>
  <c r="J127" i="20"/>
  <c r="K127" i="20"/>
  <c r="L127" i="20"/>
  <c r="M127" i="20"/>
  <c r="N127" i="20"/>
  <c r="O127" i="20"/>
  <c r="P127" i="20"/>
  <c r="Q127" i="20"/>
  <c r="R127" i="20"/>
  <c r="S127" i="20"/>
  <c r="T127" i="20"/>
  <c r="U127" i="20"/>
  <c r="V127" i="20"/>
  <c r="D143" i="20"/>
  <c r="E143" i="20"/>
  <c r="F143" i="20"/>
  <c r="G143" i="20"/>
  <c r="H143" i="20"/>
  <c r="I143" i="20"/>
  <c r="J143" i="20"/>
  <c r="K143" i="20"/>
  <c r="L143" i="20"/>
  <c r="M143" i="20"/>
  <c r="N143" i="20"/>
  <c r="P143" i="20"/>
  <c r="Q143" i="20"/>
  <c r="R143" i="20"/>
  <c r="S143" i="20"/>
  <c r="T143" i="20"/>
  <c r="U143" i="20"/>
  <c r="V143" i="20"/>
  <c r="W127" i="20" l="1"/>
  <c r="W143" i="20"/>
  <c r="W118" i="20"/>
  <c r="W103" i="20"/>
  <c r="W92" i="20"/>
  <c r="W76" i="20"/>
  <c r="W66" i="20"/>
  <c r="W55" i="20"/>
  <c r="W43" i="20"/>
  <c r="W29" i="20"/>
  <c r="W8" i="20"/>
  <c r="D21" i="20"/>
  <c r="D31" i="20" s="1"/>
  <c r="D45" i="20" s="1"/>
  <c r="D57" i="20" s="1"/>
  <c r="D68" i="20" s="1"/>
  <c r="D78" i="20" s="1"/>
  <c r="D94" i="20" s="1"/>
  <c r="D105" i="20" s="1"/>
  <c r="D120" i="20" s="1"/>
  <c r="D129" i="20" s="1"/>
  <c r="D145" i="20" s="1"/>
  <c r="S31" i="20"/>
  <c r="S45" i="20" s="1"/>
  <c r="S57" i="20" s="1"/>
  <c r="S68" i="20" s="1"/>
  <c r="S78" i="20" s="1"/>
  <c r="S94" i="20" s="1"/>
  <c r="S105" i="20" s="1"/>
  <c r="S120" i="20" s="1"/>
  <c r="S129" i="20" s="1"/>
  <c r="S145" i="20" s="1"/>
  <c r="O31" i="20"/>
  <c r="O45" i="20" s="1"/>
  <c r="O57" i="20" s="1"/>
  <c r="O68" i="20" s="1"/>
  <c r="O78" i="20" s="1"/>
  <c r="O94" i="20" s="1"/>
  <c r="O105" i="20" s="1"/>
  <c r="O120" i="20" s="1"/>
  <c r="O129" i="20" s="1"/>
  <c r="O145" i="20" s="1"/>
  <c r="U31" i="20"/>
  <c r="U45" i="20" s="1"/>
  <c r="U57" i="20" s="1"/>
  <c r="U68" i="20" s="1"/>
  <c r="U78" i="20" s="1"/>
  <c r="U94" i="20" s="1"/>
  <c r="U105" i="20" s="1"/>
  <c r="U120" i="20" s="1"/>
  <c r="U129" i="20" s="1"/>
  <c r="U145" i="20" s="1"/>
  <c r="Q31" i="20"/>
  <c r="Q45" i="20" s="1"/>
  <c r="Q57" i="20" s="1"/>
  <c r="Q68" i="20" s="1"/>
  <c r="Q78" i="20" s="1"/>
  <c r="Q94" i="20" s="1"/>
  <c r="Q105" i="20" s="1"/>
  <c r="Q120" i="20" s="1"/>
  <c r="Q129" i="20" s="1"/>
  <c r="Q145" i="20" s="1"/>
  <c r="M31" i="20"/>
  <c r="M45" i="20" s="1"/>
  <c r="M57" i="20" s="1"/>
  <c r="M68" i="20" s="1"/>
  <c r="M78" i="20" s="1"/>
  <c r="M94" i="20" s="1"/>
  <c r="M105" i="20" s="1"/>
  <c r="M120" i="20" s="1"/>
  <c r="M129" i="20" s="1"/>
  <c r="M145" i="20" s="1"/>
  <c r="T31" i="20"/>
  <c r="T45" i="20" s="1"/>
  <c r="T57" i="20" s="1"/>
  <c r="T68" i="20" s="1"/>
  <c r="T78" i="20" s="1"/>
  <c r="T94" i="20" s="1"/>
  <c r="T105" i="20" s="1"/>
  <c r="T120" i="20" s="1"/>
  <c r="T129" i="20" s="1"/>
  <c r="T145" i="20" s="1"/>
  <c r="R31" i="20"/>
  <c r="R45" i="20" s="1"/>
  <c r="R57" i="20" s="1"/>
  <c r="R68" i="20" s="1"/>
  <c r="R78" i="20" s="1"/>
  <c r="R94" i="20" s="1"/>
  <c r="R105" i="20" s="1"/>
  <c r="R120" i="20" s="1"/>
  <c r="R129" i="20" s="1"/>
  <c r="R145" i="20" s="1"/>
  <c r="P31" i="20"/>
  <c r="P45" i="20" s="1"/>
  <c r="P57" i="20" s="1"/>
  <c r="P68" i="20" s="1"/>
  <c r="P78" i="20" s="1"/>
  <c r="P94" i="20" s="1"/>
  <c r="P105" i="20" s="1"/>
  <c r="P120" i="20" s="1"/>
  <c r="P129" i="20" s="1"/>
  <c r="P145" i="20" s="1"/>
  <c r="N31" i="20"/>
  <c r="N45" i="20" s="1"/>
  <c r="N57" i="20" s="1"/>
  <c r="N68" i="20" s="1"/>
  <c r="N78" i="20" s="1"/>
  <c r="N94" i="20" s="1"/>
  <c r="N105" i="20" s="1"/>
  <c r="N120" i="20" s="1"/>
  <c r="N129" i="20" s="1"/>
  <c r="N145" i="20" s="1"/>
  <c r="L31" i="20"/>
  <c r="L45" i="20" s="1"/>
  <c r="L57" i="20" s="1"/>
  <c r="L68" i="20" s="1"/>
  <c r="L78" i="20" s="1"/>
  <c r="L94" i="20" s="1"/>
  <c r="L105" i="20" s="1"/>
  <c r="L120" i="20" s="1"/>
  <c r="L129" i="20" s="1"/>
  <c r="L145" i="20" s="1"/>
  <c r="K31" i="20"/>
  <c r="K45" i="20" s="1"/>
  <c r="K57" i="20" s="1"/>
  <c r="K68" i="20" s="1"/>
  <c r="K78" i="20" s="1"/>
  <c r="K94" i="20" s="1"/>
  <c r="K105" i="20" s="1"/>
  <c r="K120" i="20" s="1"/>
  <c r="K129" i="20" s="1"/>
  <c r="K145" i="20" s="1"/>
  <c r="I31" i="20"/>
  <c r="I45" i="20" s="1"/>
  <c r="I57" i="20" s="1"/>
  <c r="I68" i="20" s="1"/>
  <c r="I78" i="20" s="1"/>
  <c r="I94" i="20" s="1"/>
  <c r="I105" i="20" s="1"/>
  <c r="I120" i="20" s="1"/>
  <c r="I129" i="20" s="1"/>
  <c r="I145" i="20" s="1"/>
  <c r="G31" i="20"/>
  <c r="G45" i="20" s="1"/>
  <c r="G57" i="20" s="1"/>
  <c r="G68" i="20" s="1"/>
  <c r="G78" i="20" s="1"/>
  <c r="G94" i="20" s="1"/>
  <c r="G105" i="20" s="1"/>
  <c r="G120" i="20" s="1"/>
  <c r="G129" i="20" s="1"/>
  <c r="G145" i="20" s="1"/>
  <c r="F31" i="20"/>
  <c r="F45" i="20" s="1"/>
  <c r="F57" i="20" s="1"/>
  <c r="F68" i="20" s="1"/>
  <c r="F78" i="20" s="1"/>
  <c r="F94" i="20" s="1"/>
  <c r="F105" i="20" s="1"/>
  <c r="F120" i="20" s="1"/>
  <c r="F129" i="20" s="1"/>
  <c r="F145" i="20" s="1"/>
  <c r="H31" i="20"/>
  <c r="H45" i="20" s="1"/>
  <c r="H57" i="20" s="1"/>
  <c r="H68" i="20" s="1"/>
  <c r="H78" i="20" s="1"/>
  <c r="H94" i="20" s="1"/>
  <c r="H105" i="20" s="1"/>
  <c r="H120" i="20" s="1"/>
  <c r="H129" i="20" s="1"/>
  <c r="H145" i="20" s="1"/>
  <c r="V31" i="20"/>
  <c r="V45" i="20" s="1"/>
  <c r="V57" i="20" s="1"/>
  <c r="V68" i="20" s="1"/>
  <c r="V78" i="20" s="1"/>
  <c r="V94" i="20" s="1"/>
  <c r="V105" i="20" s="1"/>
  <c r="V120" i="20" s="1"/>
  <c r="V129" i="20" s="1"/>
  <c r="V145" i="20" s="1"/>
  <c r="J31" i="20"/>
  <c r="J45" i="20" s="1"/>
  <c r="J57" i="20" s="1"/>
  <c r="J68" i="20" s="1"/>
  <c r="J78" i="20" s="1"/>
  <c r="J94" i="20" s="1"/>
  <c r="J105" i="20" s="1"/>
  <c r="J120" i="20" s="1"/>
  <c r="J129" i="20" s="1"/>
  <c r="J145" i="20" s="1"/>
  <c r="E31" i="20"/>
  <c r="E45" i="20" s="1"/>
  <c r="E57" i="20" s="1"/>
  <c r="E68" i="20" s="1"/>
  <c r="E78" i="20" s="1"/>
  <c r="E94" i="20" s="1"/>
  <c r="E105" i="20" s="1"/>
  <c r="E120" i="20" s="1"/>
  <c r="E129" i="20" s="1"/>
  <c r="E145" i="20" s="1"/>
  <c r="W21" i="20" l="1"/>
  <c r="W31" i="20" s="1"/>
  <c r="W45" i="20" s="1"/>
  <c r="W57" i="20" s="1"/>
  <c r="W68" i="20" s="1"/>
  <c r="W78" i="20" s="1"/>
  <c r="W94" i="20" s="1"/>
  <c r="W105" i="20" s="1"/>
  <c r="W120" i="20" s="1"/>
  <c r="W129" i="20" s="1"/>
  <c r="W145" i="20" s="1"/>
  <c r="C7" i="2" l="1"/>
  <c r="D7" i="2"/>
  <c r="E7" i="2"/>
  <c r="F7" i="2"/>
  <c r="G7" i="2"/>
  <c r="H7" i="2"/>
  <c r="I7" i="2"/>
  <c r="B7" i="2"/>
  <c r="J7" i="2" l="1"/>
  <c r="C28" i="2"/>
  <c r="D28" i="2"/>
  <c r="E28" i="2"/>
  <c r="F28" i="2"/>
  <c r="G28" i="2"/>
  <c r="H28" i="2"/>
  <c r="I28" i="2"/>
  <c r="B28" i="2"/>
  <c r="C49" i="2" l="1"/>
  <c r="D49" i="2"/>
  <c r="E49" i="2"/>
  <c r="F49" i="2"/>
  <c r="G49" i="2"/>
  <c r="H49" i="2"/>
  <c r="I49" i="2"/>
  <c r="B49" i="2"/>
  <c r="C60" i="2" l="1"/>
  <c r="D60" i="2"/>
  <c r="E60" i="2"/>
  <c r="F60" i="2"/>
  <c r="G60" i="2"/>
  <c r="H60" i="2"/>
  <c r="I60" i="2"/>
  <c r="B60" i="2"/>
  <c r="C43" i="2"/>
  <c r="D43" i="2"/>
  <c r="E43" i="2"/>
  <c r="F43" i="2"/>
  <c r="G43" i="2"/>
  <c r="H43" i="2"/>
  <c r="I43" i="2"/>
  <c r="B43" i="2"/>
  <c r="J43" i="2" l="1"/>
  <c r="C71" i="2" l="1"/>
  <c r="D71" i="2"/>
  <c r="E71" i="2"/>
  <c r="F71" i="2"/>
  <c r="G71" i="2"/>
  <c r="H71" i="2"/>
  <c r="I71" i="2"/>
  <c r="B71" i="2"/>
  <c r="C66" i="2"/>
  <c r="D66" i="2"/>
  <c r="E66" i="2"/>
  <c r="F66" i="2"/>
  <c r="G66" i="2"/>
  <c r="H66" i="2"/>
  <c r="I66" i="2"/>
  <c r="B66" i="2"/>
  <c r="C55" i="2"/>
  <c r="D55" i="2"/>
  <c r="E55" i="2"/>
  <c r="F55" i="2"/>
  <c r="G55" i="2"/>
  <c r="H55" i="2"/>
  <c r="I55" i="2"/>
  <c r="C35" i="2"/>
  <c r="D35" i="2"/>
  <c r="E35" i="2"/>
  <c r="F35" i="2"/>
  <c r="G35" i="2"/>
  <c r="H35" i="2"/>
  <c r="I35" i="2"/>
  <c r="C19" i="2"/>
  <c r="D19" i="2"/>
  <c r="E19" i="2"/>
  <c r="F19" i="2"/>
  <c r="G19" i="2"/>
  <c r="H19" i="2"/>
  <c r="I19" i="2"/>
  <c r="C13" i="2"/>
  <c r="D13" i="2"/>
  <c r="E13" i="2"/>
  <c r="F13" i="2"/>
  <c r="G13" i="2"/>
  <c r="H13" i="2"/>
  <c r="I13" i="2"/>
  <c r="B13" i="2"/>
  <c r="G9" i="2"/>
  <c r="C9" i="2"/>
  <c r="E15" i="2" l="1"/>
  <c r="E21" i="2" s="1"/>
  <c r="E30" i="2" s="1"/>
  <c r="E37" i="2" s="1"/>
  <c r="E45" i="2" s="1"/>
  <c r="E51" i="2" s="1"/>
  <c r="E57" i="2" s="1"/>
  <c r="E62" i="2" s="1"/>
  <c r="E68" i="2" s="1"/>
  <c r="E73" i="2" s="1"/>
  <c r="E79" i="2" s="1"/>
  <c r="J71" i="2"/>
  <c r="F15" i="2"/>
  <c r="F21" i="2" s="1"/>
  <c r="F30" i="2" s="1"/>
  <c r="F37" i="2" s="1"/>
  <c r="F45" i="2" s="1"/>
  <c r="F51" i="2" s="1"/>
  <c r="F57" i="2" s="1"/>
  <c r="F62" i="2" s="1"/>
  <c r="F68" i="2" s="1"/>
  <c r="F73" i="2" s="1"/>
  <c r="F79" i="2" s="1"/>
  <c r="H15" i="2"/>
  <c r="H21" i="2" s="1"/>
  <c r="H30" i="2" s="1"/>
  <c r="H37" i="2" s="1"/>
  <c r="H45" i="2" s="1"/>
  <c r="H51" i="2" s="1"/>
  <c r="H57" i="2" s="1"/>
  <c r="H62" i="2" s="1"/>
  <c r="H68" i="2" s="1"/>
  <c r="H73" i="2" s="1"/>
  <c r="H79" i="2" s="1"/>
  <c r="J77" i="2"/>
  <c r="J66" i="2"/>
  <c r="J49" i="2"/>
  <c r="J28" i="2"/>
  <c r="D15" i="2"/>
  <c r="D21" i="2" s="1"/>
  <c r="D30" i="2" s="1"/>
  <c r="D37" i="2" s="1"/>
  <c r="D45" i="2" s="1"/>
  <c r="D51" i="2" s="1"/>
  <c r="D57" i="2" s="1"/>
  <c r="D62" i="2" s="1"/>
  <c r="D68" i="2" s="1"/>
  <c r="D73" i="2" s="1"/>
  <c r="D79" i="2" s="1"/>
  <c r="I15" i="2"/>
  <c r="I21" i="2" s="1"/>
  <c r="I30" i="2" s="1"/>
  <c r="I37" i="2" s="1"/>
  <c r="I45" i="2" s="1"/>
  <c r="I51" i="2" s="1"/>
  <c r="I57" i="2" s="1"/>
  <c r="I62" i="2" s="1"/>
  <c r="I68" i="2" s="1"/>
  <c r="I73" i="2" s="1"/>
  <c r="I79" i="2" s="1"/>
  <c r="E9" i="2"/>
  <c r="I9" i="2"/>
  <c r="G15" i="2"/>
  <c r="G21" i="2" s="1"/>
  <c r="G30" i="2" s="1"/>
  <c r="G37" i="2" s="1"/>
  <c r="G45" i="2" s="1"/>
  <c r="G51" i="2" s="1"/>
  <c r="G57" i="2" s="1"/>
  <c r="G62" i="2" s="1"/>
  <c r="G68" i="2" s="1"/>
  <c r="G73" i="2" s="1"/>
  <c r="G79" i="2" s="1"/>
  <c r="H9" i="2"/>
  <c r="F9" i="2"/>
  <c r="D9" i="2"/>
  <c r="C15" i="2"/>
  <c r="C21" i="2" s="1"/>
  <c r="C30" i="2" s="1"/>
  <c r="C37" i="2" s="1"/>
  <c r="C45" i="2" s="1"/>
  <c r="C51" i="2" s="1"/>
  <c r="C57" i="2" s="1"/>
  <c r="C62" i="2" s="1"/>
  <c r="C68" i="2" s="1"/>
  <c r="C73" i="2" s="1"/>
  <c r="C79" i="2" s="1"/>
  <c r="B9" i="2"/>
  <c r="J13" i="2"/>
  <c r="J15" i="2" s="1"/>
  <c r="B15" i="2"/>
  <c r="J9" i="2" l="1"/>
  <c r="J60" i="2" l="1"/>
  <c r="H47" i="8" l="1"/>
  <c r="H9" i="8"/>
  <c r="H36" i="8" s="1"/>
  <c r="H47" i="5" l="1"/>
  <c r="B55" i="2" l="1"/>
  <c r="J55" i="2" s="1"/>
  <c r="B35" i="2" l="1"/>
  <c r="J35" i="2" s="1"/>
  <c r="B19" i="2"/>
  <c r="J19" i="2" s="1"/>
  <c r="J21" i="2" s="1"/>
  <c r="J30" i="2" s="1"/>
  <c r="J37" i="2" l="1"/>
  <c r="J45" i="2" s="1"/>
  <c r="J51" i="2" s="1"/>
  <c r="J57" i="2" s="1"/>
  <c r="J62" i="2" s="1"/>
  <c r="J68" i="2" s="1"/>
  <c r="J73" i="2" s="1"/>
  <c r="J79" i="2" s="1"/>
  <c r="B21" i="2"/>
  <c r="B30" i="2" s="1"/>
  <c r="B37" i="2" l="1"/>
  <c r="B45" i="2" s="1"/>
  <c r="B51" i="2" l="1"/>
  <c r="B57" i="2" s="1"/>
  <c r="B62" i="2" s="1"/>
  <c r="B68" i="2" s="1"/>
  <c r="B73" i="2" l="1"/>
  <c r="B79" i="2" s="1"/>
</calcChain>
</file>

<file path=xl/sharedStrings.xml><?xml version="1.0" encoding="utf-8"?>
<sst xmlns="http://schemas.openxmlformats.org/spreadsheetml/2006/main" count="298" uniqueCount="158">
  <si>
    <t>Village</t>
  </si>
  <si>
    <t>Total</t>
  </si>
  <si>
    <t>Cheque No.</t>
  </si>
  <si>
    <t>Insurance</t>
  </si>
  <si>
    <t>Bank Interest</t>
  </si>
  <si>
    <t>Sec 137</t>
  </si>
  <si>
    <t>April Total</t>
  </si>
  <si>
    <t>May Total</t>
  </si>
  <si>
    <t>Cumulative Total</t>
  </si>
  <si>
    <t>June Total</t>
  </si>
  <si>
    <t>July Total</t>
  </si>
  <si>
    <t>August Total</t>
  </si>
  <si>
    <t>September Total</t>
  </si>
  <si>
    <t>October Total</t>
  </si>
  <si>
    <t>November Total</t>
  </si>
  <si>
    <t>December Total</t>
  </si>
  <si>
    <t>January Total</t>
  </si>
  <si>
    <t>February Total</t>
  </si>
  <si>
    <t>March Total</t>
  </si>
  <si>
    <t>Comments</t>
  </si>
  <si>
    <t>£</t>
  </si>
  <si>
    <t>Current Account</t>
  </si>
  <si>
    <t>Deposit Account</t>
  </si>
  <si>
    <t>Add: Receipts in the year</t>
  </si>
  <si>
    <t>Less: Payments in the year</t>
  </si>
  <si>
    <t>Parish Cottage</t>
  </si>
  <si>
    <t xml:space="preserve">NDP </t>
  </si>
  <si>
    <t>N/A</t>
  </si>
  <si>
    <t>Petty cash float</t>
  </si>
  <si>
    <t>CASH BOOK:</t>
  </si>
  <si>
    <t>Closing balance per cash book (receipts and payments book)</t>
  </si>
  <si>
    <t>Chairman's Allowance</t>
  </si>
  <si>
    <t>Street Lighting Replacement</t>
  </si>
  <si>
    <t>Courses/Books</t>
  </si>
  <si>
    <t>Grants</t>
  </si>
  <si>
    <t>HMRC</t>
  </si>
  <si>
    <t>September</t>
  </si>
  <si>
    <t>August</t>
  </si>
  <si>
    <t>October</t>
  </si>
  <si>
    <t>November</t>
  </si>
  <si>
    <t>Date</t>
  </si>
  <si>
    <t>Parish Room Income</t>
  </si>
  <si>
    <t>Burial Ground Income</t>
  </si>
  <si>
    <t>Parish Cottage Rent</t>
  </si>
  <si>
    <t>Other Income</t>
  </si>
  <si>
    <t xml:space="preserve">S106 CIL </t>
  </si>
  <si>
    <t>Total Income</t>
  </si>
  <si>
    <t>Admin Expenses/
Subscriptions</t>
  </si>
  <si>
    <t>Street Lighting Electricity</t>
  </si>
  <si>
    <t>Reference:                Invoice No;   Reimbursement(R) statement(S)</t>
  </si>
  <si>
    <t>Street Lighting Maintenance</t>
  </si>
  <si>
    <t>VAT                   (reclaimable)</t>
  </si>
  <si>
    <t>Parish Rooms</t>
  </si>
  <si>
    <t>Other</t>
  </si>
  <si>
    <t>R</t>
  </si>
  <si>
    <t>April</t>
  </si>
  <si>
    <t>March</t>
  </si>
  <si>
    <t>.</t>
  </si>
  <si>
    <t>February</t>
  </si>
  <si>
    <t>January</t>
  </si>
  <si>
    <t>December</t>
  </si>
  <si>
    <t>June</t>
  </si>
  <si>
    <t>MAY</t>
  </si>
  <si>
    <t>Burial Ground</t>
  </si>
  <si>
    <t>Prepared by John Passmore Responsible Financial Officer</t>
  </si>
  <si>
    <t>Ent Licence</t>
  </si>
  <si>
    <t>The net balances reconcile to the Cash Book (receipts and payments account) for the year,</t>
  </si>
  <si>
    <t xml:space="preserve"> as follows:</t>
  </si>
  <si>
    <t>HMRC  Tax/Nics (Incl in gross)</t>
  </si>
  <si>
    <t>Parish Rooms Electricity/ Oil</t>
  </si>
  <si>
    <t>Net Wages</t>
  </si>
  <si>
    <t>July</t>
  </si>
  <si>
    <t>Burial Ground maintainance</t>
  </si>
  <si>
    <t>Appleton Roebuck and Acaster Parish Council, in Selby D.C. district.</t>
  </si>
  <si>
    <t>DD</t>
  </si>
  <si>
    <t>6191</t>
  </si>
  <si>
    <t>Net balances as at 31 December 2019</t>
  </si>
  <si>
    <t>DD Dec BT</t>
  </si>
  <si>
    <t>Allocated Reserves :</t>
  </si>
  <si>
    <t>BG42A32</t>
  </si>
  <si>
    <t>May</t>
  </si>
  <si>
    <t xml:space="preserve">Precept </t>
  </si>
  <si>
    <t>mo13wq</t>
  </si>
  <si>
    <t>pt 22108</t>
  </si>
  <si>
    <t>DS537</t>
  </si>
  <si>
    <t>DS536</t>
  </si>
  <si>
    <t>m014&amp;9</t>
  </si>
  <si>
    <t>DS538</t>
  </si>
  <si>
    <t>mo153w</t>
  </si>
  <si>
    <t>306</t>
  </si>
  <si>
    <t>Financial year ending 31 March 2021</t>
  </si>
  <si>
    <t>1st Quarter ending 30th June 2020</t>
  </si>
  <si>
    <t>Balance per bank statements as at 30 June 2020</t>
  </si>
  <si>
    <t>Less: any unpresented cheques at 30 June 2020</t>
  </si>
  <si>
    <t>Add: any un-banked cash at 30 June 2020</t>
  </si>
  <si>
    <t>Net balances as at 30 June 2020</t>
  </si>
  <si>
    <t>Opening balance 1 April 2020</t>
  </si>
  <si>
    <t>as at 30 June 2020 (must equal net balance above)</t>
  </si>
  <si>
    <t>28th July 2020</t>
  </si>
  <si>
    <t>Over Payment 22082</t>
  </si>
  <si>
    <t>Allocated reserves:</t>
  </si>
  <si>
    <t>Burial Ground mantenance</t>
  </si>
  <si>
    <t>Re-roofing estimate</t>
  </si>
  <si>
    <t>Unallocated reserves</t>
  </si>
  <si>
    <t>No 0</t>
  </si>
  <si>
    <t>M01671</t>
  </si>
  <si>
    <t>DS540</t>
  </si>
  <si>
    <t>Pt 22120</t>
  </si>
  <si>
    <t>5300</t>
  </si>
  <si>
    <t>411</t>
  </si>
  <si>
    <t>431</t>
  </si>
  <si>
    <t>2939</t>
  </si>
  <si>
    <t>new rate plus back pay from april</t>
  </si>
  <si>
    <t>MO17b4</t>
  </si>
  <si>
    <t>M018fr</t>
  </si>
  <si>
    <t>3872</t>
  </si>
  <si>
    <t>2nd Quarter ending 30th September 2020</t>
  </si>
  <si>
    <t>23rd October 2020</t>
  </si>
  <si>
    <t>Financial year ending 31st March 2021</t>
  </si>
  <si>
    <t>Balance per bank statements as at 30th September 2020</t>
  </si>
  <si>
    <t>Less: any unpresented cheques at 30 September 2020</t>
  </si>
  <si>
    <t>Add: any un-banked cash at 30 September 2020</t>
  </si>
  <si>
    <t>Net balances as at 30 September 2020</t>
  </si>
  <si>
    <t>as at 30 September 2020(must equal net balance above)</t>
  </si>
  <si>
    <t>Allocated Reserves:</t>
  </si>
  <si>
    <t>Burial Ground maintenance</t>
  </si>
  <si>
    <t>Unallocated Reserves</t>
  </si>
  <si>
    <t>Add: Receipts in the year to date</t>
  </si>
  <si>
    <t>Less: Payments in the year to date</t>
  </si>
  <si>
    <t>3rd Quarter ending 31 December 2020</t>
  </si>
  <si>
    <t>Balance per bank statements as at 31 December 2020</t>
  </si>
  <si>
    <t>Less: any unpresented cheques at 31 December 2020</t>
  </si>
  <si>
    <t>1105</t>
  </si>
  <si>
    <t>ds545</t>
  </si>
  <si>
    <t>15210</t>
  </si>
  <si>
    <t>pt22147</t>
  </si>
  <si>
    <t>15239</t>
  </si>
  <si>
    <t>39026</t>
  </si>
  <si>
    <t>24471</t>
  </si>
  <si>
    <t>Overpayment 22132</t>
  </si>
  <si>
    <t>4th Quarter ending 31 March 2021</t>
  </si>
  <si>
    <t>Balance per bank statements as at 31 March 2021</t>
  </si>
  <si>
    <t>Net balances as at 31 March 2021</t>
  </si>
  <si>
    <t>as at 31 March 2021(must equal net balance above)</t>
  </si>
  <si>
    <t>Add: any un-banked cash at 31 December 2020</t>
  </si>
  <si>
    <t>as at 31 December 2020(must equal net balance above)</t>
  </si>
  <si>
    <t>Parish Rooms maintenance</t>
  </si>
  <si>
    <t>NYCC street lighting bill 2020-21</t>
  </si>
  <si>
    <t>pt 22135</t>
  </si>
  <si>
    <t>8179 late</t>
  </si>
  <si>
    <t>6739 very late</t>
  </si>
  <si>
    <t>pt22169</t>
  </si>
  <si>
    <t>22/02/20201</t>
  </si>
  <si>
    <t>097</t>
  </si>
  <si>
    <t>Less: any unpresented cheques at 31 March 2021</t>
  </si>
  <si>
    <t>Add: any un-banked cash at 31 March 2021</t>
  </si>
  <si>
    <t>22132 overpayment</t>
  </si>
  <si>
    <t>Unallocated reserves carried forward to 2021-22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</si>
</sst>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[$-F800]dddd\,\ mmmm\ dd\,\ yyyy"/>
  </numFmts>
  <fonts count="25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i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12"/>
      <color indexed="10"/>
      <name val="Arial"/>
      <family val="2"/>
    </font>
    <font>
      <b/>
      <i/>
      <sz val="9"/>
      <color indexed="10"/>
      <name val="Arial"/>
      <family val="2"/>
    </font>
    <font>
      <i/>
      <sz val="9"/>
      <color indexed="10"/>
      <name val="Arial"/>
      <family val="2"/>
    </font>
    <font>
      <sz val="10"/>
      <name val="Arial"/>
      <family val="2"/>
    </font>
    <font>
      <b/>
      <i/>
      <sz val="12"/>
      <color indexed="10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9"/>
      <color theme="4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i/>
      <sz val="12"/>
      <color rgb="FFFF0000"/>
      <name val="Arial"/>
      <family val="2"/>
    </font>
    <font>
      <b/>
      <i/>
      <sz val="12"/>
      <color rgb="FF0070C0"/>
      <name val="Arial"/>
      <family val="2"/>
    </font>
    <font>
      <b/>
      <i/>
      <sz val="9"/>
      <color rgb="FF0070C0"/>
      <name val="Arial"/>
      <family val="2"/>
    </font>
    <font>
      <i/>
      <sz val="9"/>
      <color rgb="FF0070C0"/>
      <name val="Arial"/>
      <family val="2"/>
    </font>
    <font>
      <sz val="9"/>
      <color rgb="FF0070C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u val="singleAccounting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94">
    <xf numFmtId="0" fontId="0" fillId="0" borderId="0" xfId="0"/>
    <xf numFmtId="0" fontId="1" fillId="0" borderId="0" xfId="0" applyFont="1"/>
    <xf numFmtId="43" fontId="1" fillId="0" borderId="0" xfId="0" applyNumberFormat="1" applyFont="1" applyAlignment="1">
      <alignment wrapText="1"/>
    </xf>
    <xf numFmtId="0" fontId="2" fillId="0" borderId="0" xfId="0" applyFont="1"/>
    <xf numFmtId="43" fontId="2" fillId="0" borderId="0" xfId="0" applyNumberFormat="1" applyFont="1" applyAlignment="1">
      <alignment wrapText="1"/>
    </xf>
    <xf numFmtId="2" fontId="2" fillId="0" borderId="0" xfId="0" applyNumberFormat="1" applyFont="1"/>
    <xf numFmtId="2" fontId="2" fillId="0" borderId="0" xfId="0" applyNumberFormat="1" applyFont="1" applyAlignment="1">
      <alignment wrapText="1"/>
    </xf>
    <xf numFmtId="2" fontId="1" fillId="0" borderId="0" xfId="0" applyNumberFormat="1" applyFont="1"/>
    <xf numFmtId="2" fontId="1" fillId="0" borderId="0" xfId="0" applyNumberFormat="1" applyFont="1" applyAlignment="1">
      <alignment wrapText="1"/>
    </xf>
    <xf numFmtId="39" fontId="2" fillId="0" borderId="0" xfId="0" applyNumberFormat="1" applyFont="1" applyAlignment="1">
      <alignment wrapText="1"/>
    </xf>
    <xf numFmtId="39" fontId="2" fillId="0" borderId="0" xfId="0" applyNumberFormat="1" applyFont="1"/>
    <xf numFmtId="39" fontId="1" fillId="0" borderId="0" xfId="0" applyNumberFormat="1" applyFont="1"/>
    <xf numFmtId="39" fontId="1" fillId="0" borderId="0" xfId="0" applyNumberFormat="1" applyFont="1" applyAlignment="1">
      <alignment wrapText="1"/>
    </xf>
    <xf numFmtId="2" fontId="4" fillId="0" borderId="0" xfId="0" applyNumberFormat="1" applyFont="1" applyAlignment="1">
      <alignment wrapText="1"/>
    </xf>
    <xf numFmtId="2" fontId="4" fillId="0" borderId="0" xfId="0" applyNumberFormat="1" applyFont="1"/>
    <xf numFmtId="39" fontId="7" fillId="0" borderId="0" xfId="0" applyNumberFormat="1" applyFont="1" applyAlignment="1">
      <alignment wrapText="1"/>
    </xf>
    <xf numFmtId="2" fontId="7" fillId="0" borderId="0" xfId="0" applyNumberFormat="1" applyFont="1" applyAlignment="1">
      <alignment wrapText="1"/>
    </xf>
    <xf numFmtId="0" fontId="7" fillId="0" borderId="0" xfId="0" applyFont="1"/>
    <xf numFmtId="39" fontId="7" fillId="0" borderId="0" xfId="0" applyNumberFormat="1" applyFont="1"/>
    <xf numFmtId="43" fontId="7" fillId="0" borderId="0" xfId="0" applyNumberFormat="1" applyFont="1" applyAlignment="1">
      <alignment wrapText="1"/>
    </xf>
    <xf numFmtId="2" fontId="7" fillId="0" borderId="0" xfId="0" applyNumberFormat="1" applyFont="1"/>
    <xf numFmtId="39" fontId="11" fillId="0" borderId="0" xfId="0" applyNumberFormat="1" applyFont="1" applyAlignment="1">
      <alignment wrapText="1"/>
    </xf>
    <xf numFmtId="0" fontId="11" fillId="0" borderId="0" xfId="0" applyFont="1"/>
    <xf numFmtId="2" fontId="11" fillId="0" borderId="0" xfId="0" applyNumberFormat="1" applyFont="1" applyAlignment="1">
      <alignment wrapText="1"/>
    </xf>
    <xf numFmtId="14" fontId="2" fillId="0" borderId="0" xfId="0" applyNumberFormat="1" applyFont="1" applyAlignment="1">
      <alignment horizontal="center" vertical="center" wrapText="1"/>
    </xf>
    <xf numFmtId="14" fontId="7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2" fillId="0" borderId="0" xfId="0" applyNumberFormat="1" applyFont="1"/>
    <xf numFmtId="43" fontId="2" fillId="0" borderId="0" xfId="0" applyNumberFormat="1" applyFont="1" applyBorder="1" applyAlignment="1">
      <alignment horizontal="center" vertical="center" wrapText="1"/>
    </xf>
    <xf numFmtId="43" fontId="5" fillId="0" borderId="0" xfId="0" applyNumberFormat="1" applyFont="1" applyBorder="1" applyAlignment="1">
      <alignment vertical="center" wrapText="1"/>
    </xf>
    <xf numFmtId="43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2" fontId="5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2" fontId="6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43" fontId="5" fillId="0" borderId="0" xfId="0" applyNumberFormat="1" applyFont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0" fontId="14" fillId="0" borderId="0" xfId="0" applyFont="1" applyAlignment="1">
      <alignment vertical="center"/>
    </xf>
    <xf numFmtId="43" fontId="5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43" fontId="8" fillId="0" borderId="0" xfId="0" applyNumberFormat="1" applyFont="1" applyAlignment="1">
      <alignment vertical="center" wrapText="1"/>
    </xf>
    <xf numFmtId="2" fontId="8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43" fontId="15" fillId="0" borderId="0" xfId="0" applyNumberFormat="1" applyFont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2" fontId="6" fillId="0" borderId="0" xfId="0" applyNumberFormat="1" applyFont="1" applyAlignment="1">
      <alignment vertical="center" wrapText="1"/>
    </xf>
    <xf numFmtId="43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0" fontId="5" fillId="0" borderId="0" xfId="0" applyNumberFormat="1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5" fillId="0" borderId="0" xfId="0" quotePrefix="1" applyFont="1" applyAlignment="1">
      <alignment horizontal="center" vertical="center" wrapText="1"/>
    </xf>
    <xf numFmtId="0" fontId="5" fillId="0" borderId="0" xfId="0" quotePrefix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5" fillId="0" borderId="0" xfId="0" quotePrefix="1" applyNumberFormat="1" applyFont="1" applyAlignment="1">
      <alignment horizontal="center" vertical="center" wrapText="1"/>
    </xf>
    <xf numFmtId="0" fontId="8" fillId="0" borderId="0" xfId="0" quotePrefix="1" applyFont="1" applyAlignment="1">
      <alignment horizontal="center" vertical="center" wrapText="1"/>
    </xf>
    <xf numFmtId="0" fontId="15" fillId="0" borderId="0" xfId="0" quotePrefix="1" applyFont="1" applyAlignment="1">
      <alignment horizontal="center" vertical="center" wrapText="1"/>
    </xf>
    <xf numFmtId="1" fontId="5" fillId="0" borderId="0" xfId="0" quotePrefix="1" applyNumberFormat="1" applyFont="1" applyAlignment="1">
      <alignment horizontal="center" vertical="center" wrapText="1"/>
    </xf>
    <xf numFmtId="2" fontId="5" fillId="0" borderId="0" xfId="0" quotePrefix="1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left" vertical="center"/>
    </xf>
    <xf numFmtId="2" fontId="7" fillId="0" borderId="0" xfId="0" applyNumberFormat="1" applyFont="1" applyAlignment="1">
      <alignment horizontal="right" wrapText="1"/>
    </xf>
    <xf numFmtId="2" fontId="12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2" fontId="8" fillId="0" borderId="0" xfId="0" applyNumberFormat="1" applyFont="1" applyAlignment="1">
      <alignment vertical="center" wrapText="1"/>
    </xf>
    <xf numFmtId="2" fontId="15" fillId="0" borderId="0" xfId="0" applyNumberFormat="1" applyFont="1" applyAlignment="1">
      <alignment vertical="center" wrapText="1"/>
    </xf>
    <xf numFmtId="0" fontId="5" fillId="0" borderId="0" xfId="0" quotePrefix="1" applyFont="1" applyFill="1" applyAlignment="1">
      <alignment horizontal="center" vertical="center" wrapText="1"/>
    </xf>
    <xf numFmtId="39" fontId="2" fillId="0" borderId="0" xfId="0" applyNumberFormat="1" applyFont="1" applyAlignment="1"/>
    <xf numFmtId="39" fontId="1" fillId="0" borderId="0" xfId="0" applyNumberFormat="1" applyFont="1" applyAlignment="1"/>
    <xf numFmtId="0" fontId="5" fillId="0" borderId="0" xfId="0" applyFont="1" applyBorder="1" applyAlignment="1">
      <alignment horizontal="center" vertical="center" wrapText="1"/>
    </xf>
    <xf numFmtId="39" fontId="2" fillId="0" borderId="0" xfId="0" applyNumberFormat="1" applyFont="1" applyBorder="1" applyAlignment="1">
      <alignment vertical="center" wrapText="1"/>
    </xf>
    <xf numFmtId="39" fontId="2" fillId="0" borderId="0" xfId="0" applyNumberFormat="1" applyFont="1" applyBorder="1" applyAlignment="1">
      <alignment horizontal="center" vertical="center"/>
    </xf>
    <xf numFmtId="43" fontId="13" fillId="0" borderId="0" xfId="0" applyNumberFormat="1" applyFont="1" applyAlignment="1">
      <alignment vertical="center" wrapText="1"/>
    </xf>
    <xf numFmtId="2" fontId="2" fillId="0" borderId="0" xfId="0" applyNumberFormat="1" applyFont="1" applyAlignment="1">
      <alignment horizontal="right" wrapText="1"/>
    </xf>
    <xf numFmtId="43" fontId="5" fillId="0" borderId="0" xfId="0" applyNumberFormat="1" applyFont="1" applyFill="1" applyAlignment="1">
      <alignment vertical="center"/>
    </xf>
    <xf numFmtId="39" fontId="2" fillId="0" borderId="0" xfId="0" applyNumberFormat="1" applyFont="1" applyBorder="1" applyAlignment="1">
      <alignment horizontal="center" vertical="center" wrapText="1"/>
    </xf>
    <xf numFmtId="43" fontId="5" fillId="0" borderId="0" xfId="0" applyNumberFormat="1" applyFont="1" applyFill="1" applyAlignment="1">
      <alignment vertical="center" wrapText="1"/>
    </xf>
    <xf numFmtId="0" fontId="0" fillId="0" borderId="1" xfId="0" applyBorder="1"/>
    <xf numFmtId="0" fontId="16" fillId="0" borderId="0" xfId="0" applyFont="1"/>
    <xf numFmtId="2" fontId="0" fillId="0" borderId="0" xfId="0" applyNumberFormat="1"/>
    <xf numFmtId="0" fontId="10" fillId="0" borderId="0" xfId="0" applyFont="1"/>
    <xf numFmtId="2" fontId="0" fillId="0" borderId="1" xfId="0" applyNumberFormat="1" applyBorder="1"/>
    <xf numFmtId="14" fontId="7" fillId="0" borderId="0" xfId="0" applyNumberFormat="1" applyFont="1" applyFill="1" applyAlignment="1">
      <alignment horizontal="center"/>
    </xf>
    <xf numFmtId="39" fontId="7" fillId="0" borderId="0" xfId="0" applyNumberFormat="1" applyFont="1" applyFill="1" applyAlignment="1">
      <alignment wrapText="1"/>
    </xf>
    <xf numFmtId="0" fontId="7" fillId="0" borderId="0" xfId="0" applyFont="1" applyFill="1"/>
    <xf numFmtId="0" fontId="8" fillId="0" borderId="0" xfId="0" applyFont="1" applyFill="1" applyAlignment="1">
      <alignment vertical="center"/>
    </xf>
    <xf numFmtId="0" fontId="8" fillId="0" borderId="0" xfId="0" applyNumberFormat="1" applyFont="1" applyFill="1" applyAlignment="1">
      <alignment horizontal="center" vertical="center"/>
    </xf>
    <xf numFmtId="14" fontId="8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 wrapText="1"/>
    </xf>
    <xf numFmtId="43" fontId="8" fillId="0" borderId="0" xfId="0" applyNumberFormat="1" applyFont="1" applyFill="1" applyAlignment="1">
      <alignment vertical="center" wrapText="1"/>
    </xf>
    <xf numFmtId="2" fontId="12" fillId="0" borderId="0" xfId="0" applyNumberFormat="1" applyFont="1" applyFill="1" applyAlignment="1">
      <alignment horizontal="left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43" fontId="5" fillId="0" borderId="0" xfId="0" applyNumberFormat="1" applyFont="1" applyFill="1" applyBorder="1" applyAlignment="1">
      <alignment vertical="center" wrapText="1"/>
    </xf>
    <xf numFmtId="43" fontId="5" fillId="0" borderId="0" xfId="0" applyNumberFormat="1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vertical="center"/>
    </xf>
    <xf numFmtId="2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14" fontId="5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14" fontId="2" fillId="0" borderId="0" xfId="0" applyNumberFormat="1" applyFont="1" applyFill="1" applyAlignment="1">
      <alignment horizontal="center"/>
    </xf>
    <xf numFmtId="14" fontId="2" fillId="0" borderId="0" xfId="0" applyNumberFormat="1" applyFont="1" applyFill="1" applyAlignment="1">
      <alignment horizontal="center" vertical="center" wrapText="1"/>
    </xf>
    <xf numFmtId="39" fontId="2" fillId="0" borderId="0" xfId="0" applyNumberFormat="1" applyFont="1" applyFill="1" applyBorder="1" applyAlignment="1">
      <alignment vertical="center" wrapText="1"/>
    </xf>
    <xf numFmtId="39" fontId="2" fillId="0" borderId="0" xfId="0" applyNumberFormat="1" applyFont="1" applyFill="1" applyBorder="1" applyAlignment="1">
      <alignment horizontal="center" vertical="center"/>
    </xf>
    <xf numFmtId="39" fontId="2" fillId="0" borderId="0" xfId="0" applyNumberFormat="1" applyFont="1" applyFill="1" applyBorder="1" applyAlignment="1">
      <alignment horizontal="center" vertical="center" wrapText="1"/>
    </xf>
    <xf numFmtId="43" fontId="2" fillId="0" borderId="0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 applyAlignment="1">
      <alignment wrapText="1"/>
    </xf>
    <xf numFmtId="0" fontId="2" fillId="0" borderId="0" xfId="0" applyFont="1" applyFill="1"/>
    <xf numFmtId="2" fontId="5" fillId="0" borderId="0" xfId="0" applyNumberFormat="1" applyFont="1" applyBorder="1" applyAlignment="1">
      <alignment horizontal="left" vertical="center" wrapText="1"/>
    </xf>
    <xf numFmtId="164" fontId="0" fillId="0" borderId="0" xfId="0" applyNumberFormat="1"/>
    <xf numFmtId="2" fontId="2" fillId="0" borderId="0" xfId="0" applyNumberFormat="1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3" fontId="5" fillId="2" borderId="1" xfId="0" applyNumberFormat="1" applyFont="1" applyFill="1" applyBorder="1" applyAlignment="1">
      <alignment vertical="center"/>
    </xf>
    <xf numFmtId="43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39" fontId="2" fillId="2" borderId="1" xfId="0" applyNumberFormat="1" applyFont="1" applyFill="1" applyBorder="1" applyAlignment="1">
      <alignment horizontal="center" vertical="top"/>
    </xf>
    <xf numFmtId="39" fontId="2" fillId="2" borderId="1" xfId="0" applyNumberFormat="1" applyFont="1" applyFill="1" applyBorder="1" applyAlignment="1">
      <alignment horizontal="center" vertical="top" wrapText="1"/>
    </xf>
    <xf numFmtId="43" fontId="2" fillId="2" borderId="1" xfId="0" applyNumberFormat="1" applyFont="1" applyFill="1" applyBorder="1" applyAlignment="1">
      <alignment horizontal="center" vertical="top" wrapText="1"/>
    </xf>
    <xf numFmtId="43" fontId="2" fillId="0" borderId="0" xfId="0" applyNumberFormat="1" applyFont="1" applyAlignment="1">
      <alignment horizontal="center" vertical="top" wrapText="1"/>
    </xf>
    <xf numFmtId="14" fontId="17" fillId="0" borderId="0" xfId="0" applyNumberFormat="1" applyFont="1" applyAlignment="1">
      <alignment horizontal="center" vertical="center" wrapText="1"/>
    </xf>
    <xf numFmtId="39" fontId="2" fillId="0" borderId="0" xfId="0" applyNumberFormat="1" applyFont="1" applyBorder="1" applyAlignment="1">
      <alignment horizontal="right" vertical="center"/>
    </xf>
    <xf numFmtId="39" fontId="17" fillId="0" borderId="0" xfId="0" applyNumberFormat="1" applyFont="1" applyBorder="1" applyAlignment="1">
      <alignment vertical="center" wrapText="1"/>
    </xf>
    <xf numFmtId="39" fontId="17" fillId="0" borderId="0" xfId="0" applyNumberFormat="1" applyFont="1" applyBorder="1" applyAlignment="1">
      <alignment horizontal="right" vertical="center"/>
    </xf>
    <xf numFmtId="43" fontId="17" fillId="0" borderId="0" xfId="0" applyNumberFormat="1" applyFont="1" applyAlignment="1">
      <alignment wrapText="1"/>
    </xf>
    <xf numFmtId="14" fontId="18" fillId="0" borderId="0" xfId="0" applyNumberFormat="1" applyFont="1" applyAlignment="1">
      <alignment horizontal="center"/>
    </xf>
    <xf numFmtId="39" fontId="18" fillId="0" borderId="0" xfId="0" applyNumberFormat="1" applyFont="1" applyAlignment="1">
      <alignment wrapText="1"/>
    </xf>
    <xf numFmtId="39" fontId="18" fillId="0" borderId="0" xfId="0" applyNumberFormat="1" applyFont="1" applyAlignment="1"/>
    <xf numFmtId="2" fontId="18" fillId="0" borderId="0" xfId="0" applyNumberFormat="1" applyFont="1"/>
    <xf numFmtId="2" fontId="18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right" wrapText="1"/>
    </xf>
    <xf numFmtId="2" fontId="2" fillId="0" borderId="0" xfId="0" applyNumberFormat="1" applyFont="1" applyAlignment="1">
      <alignment vertical="top"/>
    </xf>
    <xf numFmtId="43" fontId="2" fillId="0" borderId="0" xfId="0" applyNumberFormat="1" applyFont="1" applyAlignment="1">
      <alignment horizontal="right" wrapText="1"/>
    </xf>
    <xf numFmtId="0" fontId="5" fillId="2" borderId="1" xfId="0" applyFont="1" applyFill="1" applyBorder="1" applyAlignment="1">
      <alignment horizontal="center" vertical="center"/>
    </xf>
    <xf numFmtId="43" fontId="5" fillId="0" borderId="0" xfId="0" applyNumberFormat="1" applyFont="1" applyAlignment="1">
      <alignment wrapText="1"/>
    </xf>
    <xf numFmtId="43" fontId="5" fillId="0" borderId="0" xfId="0" applyNumberFormat="1" applyFont="1" applyAlignment="1">
      <alignment horizontal="right" vertical="center" wrapText="1"/>
    </xf>
    <xf numFmtId="0" fontId="15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vertical="center"/>
    </xf>
    <xf numFmtId="14" fontId="13" fillId="0" borderId="0" xfId="0" applyNumberFormat="1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43" fontId="19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horizontal="center" vertical="center"/>
    </xf>
    <xf numFmtId="0" fontId="19" fillId="0" borderId="0" xfId="0" applyFont="1" applyAlignment="1">
      <alignment vertical="center"/>
    </xf>
    <xf numFmtId="2" fontId="20" fillId="0" borderId="0" xfId="0" applyNumberFormat="1" applyFont="1" applyAlignment="1">
      <alignment horizontal="left" vertical="center"/>
    </xf>
    <xf numFmtId="0" fontId="19" fillId="0" borderId="0" xfId="0" quotePrefix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/>
    </xf>
    <xf numFmtId="2" fontId="21" fillId="0" borderId="0" xfId="0" applyNumberFormat="1" applyFont="1" applyAlignment="1">
      <alignment horizontal="left" vertical="center"/>
    </xf>
    <xf numFmtId="49" fontId="5" fillId="0" borderId="0" xfId="0" applyNumberFormat="1" applyFont="1" applyBorder="1" applyAlignment="1">
      <alignment horizontal="center" vertical="center" wrapText="1"/>
    </xf>
    <xf numFmtId="44" fontId="5" fillId="0" borderId="0" xfId="0" applyNumberFormat="1" applyFont="1" applyAlignment="1">
      <alignment vertical="center"/>
    </xf>
    <xf numFmtId="4" fontId="0" fillId="0" borderId="0" xfId="0" applyNumberFormat="1"/>
    <xf numFmtId="49" fontId="10" fillId="0" borderId="0" xfId="0" applyNumberFormat="1" applyFont="1" applyAlignment="1">
      <alignment horizontal="right"/>
    </xf>
    <xf numFmtId="4" fontId="0" fillId="0" borderId="1" xfId="0" applyNumberFormat="1" applyBorder="1"/>
    <xf numFmtId="4" fontId="10" fillId="0" borderId="0" xfId="0" applyNumberFormat="1" applyFont="1"/>
    <xf numFmtId="49" fontId="10" fillId="0" borderId="0" xfId="0" applyNumberFormat="1" applyFont="1"/>
    <xf numFmtId="0" fontId="22" fillId="0" borderId="0" xfId="0" applyFont="1"/>
    <xf numFmtId="0" fontId="23" fillId="0" borderId="0" xfId="0" applyFont="1"/>
    <xf numFmtId="49" fontId="10" fillId="0" borderId="0" xfId="0" applyNumberFormat="1" applyFont="1" applyAlignment="1">
      <alignment horizontal="left"/>
    </xf>
    <xf numFmtId="2" fontId="2" fillId="0" borderId="0" xfId="0" applyNumberFormat="1" applyFont="1" applyAlignment="1">
      <alignment wrapText="1"/>
    </xf>
    <xf numFmtId="43" fontId="0" fillId="0" borderId="1" xfId="0" applyNumberFormat="1" applyBorder="1"/>
    <xf numFmtId="164" fontId="10" fillId="0" borderId="0" xfId="0" applyNumberFormat="1" applyFont="1"/>
    <xf numFmtId="43" fontId="0" fillId="0" borderId="0" xfId="0" applyNumberFormat="1"/>
    <xf numFmtId="0" fontId="10" fillId="0" borderId="0" xfId="0" applyFont="1" applyAlignment="1">
      <alignment horizontal="right"/>
    </xf>
    <xf numFmtId="43" fontId="10" fillId="0" borderId="0" xfId="0" applyNumberFormat="1" applyFont="1"/>
    <xf numFmtId="49" fontId="10" fillId="0" borderId="0" xfId="0" applyNumberFormat="1" applyFont="1" applyAlignment="1"/>
    <xf numFmtId="2" fontId="2" fillId="0" borderId="0" xfId="0" applyNumberFormat="1" applyFont="1" applyAlignment="1">
      <alignment wrapText="1"/>
    </xf>
    <xf numFmtId="43" fontId="22" fillId="0" borderId="0" xfId="0" applyNumberFormat="1" applyFont="1"/>
    <xf numFmtId="43" fontId="24" fillId="0" borderId="0" xfId="0" applyNumberFormat="1" applyFont="1"/>
    <xf numFmtId="2" fontId="2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2" fontId="2" fillId="0" borderId="0" xfId="0" applyNumberFormat="1" applyFont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2"/>
  <sheetViews>
    <sheetView zoomScaleNormal="100" workbookViewId="0">
      <pane ySplit="1" topLeftCell="A2" activePane="bottomLeft" state="frozen"/>
      <selection pane="bottomLeft" sqref="A1:J80"/>
    </sheetView>
  </sheetViews>
  <sheetFormatPr defaultColWidth="9.140625" defaultRowHeight="15" x14ac:dyDescent="0.2"/>
  <cols>
    <col min="1" max="1" width="20.7109375" style="26" bestFit="1" customWidth="1"/>
    <col min="2" max="2" width="16.42578125" style="9" customWidth="1"/>
    <col min="3" max="3" width="13" style="10" customWidth="1"/>
    <col min="4" max="4" width="15.140625" style="10" customWidth="1"/>
    <col min="5" max="5" width="16.28515625" style="10" customWidth="1"/>
    <col min="6" max="6" width="11" style="10" customWidth="1"/>
    <col min="7" max="7" width="10.140625" style="9" customWidth="1"/>
    <col min="8" max="8" width="11" style="10" customWidth="1"/>
    <col min="9" max="9" width="10.140625" style="10" customWidth="1"/>
    <col min="10" max="10" width="13.85546875" style="4" customWidth="1"/>
    <col min="11" max="16384" width="9.140625" style="3"/>
  </cols>
  <sheetData>
    <row r="1" spans="1:15" ht="47.25" customHeight="1" x14ac:dyDescent="0.2">
      <c r="A1" s="128" t="s">
        <v>40</v>
      </c>
      <c r="B1" s="137" t="s">
        <v>41</v>
      </c>
      <c r="C1" s="137" t="s">
        <v>81</v>
      </c>
      <c r="D1" s="137" t="s">
        <v>42</v>
      </c>
      <c r="E1" s="137" t="s">
        <v>43</v>
      </c>
      <c r="F1" s="137" t="s">
        <v>45</v>
      </c>
      <c r="G1" s="137" t="s">
        <v>44</v>
      </c>
      <c r="H1" s="136" t="s">
        <v>35</v>
      </c>
      <c r="I1" s="138" t="s">
        <v>4</v>
      </c>
      <c r="J1" s="139" t="s">
        <v>46</v>
      </c>
    </row>
    <row r="3" spans="1:15" x14ac:dyDescent="0.2">
      <c r="A3" s="24">
        <v>43922</v>
      </c>
      <c r="B3" s="85"/>
      <c r="C3" s="86"/>
      <c r="D3" s="86"/>
      <c r="E3" s="86"/>
      <c r="F3" s="86"/>
      <c r="G3" s="121"/>
      <c r="H3" s="141"/>
      <c r="I3" s="29">
        <v>9.99</v>
      </c>
    </row>
    <row r="4" spans="1:15" x14ac:dyDescent="0.2">
      <c r="A4" s="26">
        <v>43935</v>
      </c>
      <c r="C4" s="9"/>
      <c r="D4" s="9"/>
      <c r="E4" s="9">
        <v>670</v>
      </c>
      <c r="F4" s="9"/>
      <c r="H4" s="9"/>
      <c r="I4" s="9"/>
      <c r="J4" s="9"/>
    </row>
    <row r="5" spans="1:15" x14ac:dyDescent="0.2">
      <c r="A5" s="26">
        <v>43938</v>
      </c>
      <c r="B5" s="9">
        <v>10000</v>
      </c>
      <c r="C5" s="9"/>
      <c r="D5" s="9"/>
      <c r="E5" s="9"/>
      <c r="F5" s="9"/>
      <c r="H5" s="9"/>
      <c r="I5" s="9"/>
      <c r="J5" s="9"/>
    </row>
    <row r="6" spans="1:15" x14ac:dyDescent="0.2">
      <c r="A6" s="26">
        <v>43951</v>
      </c>
      <c r="C6" s="9">
        <v>6000</v>
      </c>
      <c r="D6" s="9"/>
      <c r="E6" s="9"/>
      <c r="F6" s="9"/>
      <c r="H6" s="9"/>
      <c r="I6" s="9"/>
      <c r="J6" s="9"/>
    </row>
    <row r="7" spans="1:15" s="22" customFormat="1" x14ac:dyDescent="0.2">
      <c r="A7" s="145" t="s">
        <v>6</v>
      </c>
      <c r="B7" s="146">
        <f t="shared" ref="B7:I7" si="0">SUM(B2:B6)</f>
        <v>10000</v>
      </c>
      <c r="C7" s="146">
        <f t="shared" si="0"/>
        <v>6000</v>
      </c>
      <c r="D7" s="146">
        <f t="shared" si="0"/>
        <v>0</v>
      </c>
      <c r="E7" s="146">
        <f t="shared" si="0"/>
        <v>670</v>
      </c>
      <c r="F7" s="146">
        <f t="shared" si="0"/>
        <v>0</v>
      </c>
      <c r="G7" s="146">
        <f t="shared" si="0"/>
        <v>0</v>
      </c>
      <c r="H7" s="146">
        <f t="shared" si="0"/>
        <v>0</v>
      </c>
      <c r="I7" s="146">
        <f t="shared" si="0"/>
        <v>9.99</v>
      </c>
      <c r="J7" s="146">
        <f>SUM(B7:I7)</f>
        <v>16679.990000000002</v>
      </c>
      <c r="K7" s="21"/>
      <c r="L7" s="21"/>
    </row>
    <row r="8" spans="1:15" customFormat="1" x14ac:dyDescent="0.2">
      <c r="A8" s="26"/>
    </row>
    <row r="9" spans="1:15" s="22" customFormat="1" x14ac:dyDescent="0.2">
      <c r="A9" s="140" t="s">
        <v>8</v>
      </c>
      <c r="B9" s="142">
        <f>B7</f>
        <v>10000</v>
      </c>
      <c r="C9" s="143">
        <f>C7</f>
        <v>6000</v>
      </c>
      <c r="D9" s="143">
        <f t="shared" ref="D9:I9" si="1">D7</f>
        <v>0</v>
      </c>
      <c r="E9" s="143">
        <f t="shared" si="1"/>
        <v>670</v>
      </c>
      <c r="F9" s="143">
        <f t="shared" si="1"/>
        <v>0</v>
      </c>
      <c r="G9" s="143">
        <f t="shared" si="1"/>
        <v>0</v>
      </c>
      <c r="H9" s="143">
        <f t="shared" si="1"/>
        <v>0</v>
      </c>
      <c r="I9" s="143">
        <f t="shared" si="1"/>
        <v>9.99</v>
      </c>
      <c r="J9" s="144">
        <f>SUM(B9:I9)</f>
        <v>16679.990000000002</v>
      </c>
      <c r="K9" s="3"/>
      <c r="L9" s="3"/>
      <c r="M9" s="3"/>
      <c r="N9" s="3"/>
      <c r="O9" s="3"/>
    </row>
    <row r="10" spans="1:15" x14ac:dyDescent="0.2">
      <c r="A10" s="24">
        <v>43952</v>
      </c>
      <c r="B10" s="85"/>
      <c r="C10" s="86"/>
      <c r="D10" s="86"/>
      <c r="E10" s="86"/>
      <c r="F10" s="86"/>
      <c r="G10" s="90"/>
      <c r="H10" s="86"/>
      <c r="I10" s="29">
        <v>9.68</v>
      </c>
    </row>
    <row r="11" spans="1:15" x14ac:dyDescent="0.2">
      <c r="A11" s="26">
        <v>43962</v>
      </c>
      <c r="B11" s="85"/>
      <c r="C11" s="141"/>
      <c r="D11" s="86"/>
      <c r="E11" s="141">
        <v>670</v>
      </c>
      <c r="F11" s="86"/>
      <c r="G11" s="90"/>
      <c r="H11" s="86"/>
      <c r="I11" s="29"/>
    </row>
    <row r="12" spans="1:15" x14ac:dyDescent="0.2">
      <c r="A12" s="26">
        <v>43973</v>
      </c>
      <c r="D12" s="10">
        <v>140</v>
      </c>
    </row>
    <row r="13" spans="1:15" s="22" customFormat="1" x14ac:dyDescent="0.2">
      <c r="A13" s="145" t="s">
        <v>7</v>
      </c>
      <c r="B13" s="147">
        <f t="shared" ref="B13:I13" si="2">SUM(B10:B12)</f>
        <v>0</v>
      </c>
      <c r="C13" s="147">
        <f t="shared" si="2"/>
        <v>0</v>
      </c>
      <c r="D13" s="147">
        <f t="shared" si="2"/>
        <v>140</v>
      </c>
      <c r="E13" s="147">
        <f t="shared" si="2"/>
        <v>670</v>
      </c>
      <c r="F13" s="147">
        <f t="shared" si="2"/>
        <v>0</v>
      </c>
      <c r="G13" s="147">
        <f t="shared" si="2"/>
        <v>0</v>
      </c>
      <c r="H13" s="147">
        <f t="shared" si="2"/>
        <v>0</v>
      </c>
      <c r="I13" s="147">
        <f t="shared" si="2"/>
        <v>9.68</v>
      </c>
      <c r="J13" s="148">
        <f>SUM(B13:I13)</f>
        <v>819.68</v>
      </c>
    </row>
    <row r="14" spans="1:15" x14ac:dyDescent="0.2">
      <c r="G14" s="10"/>
      <c r="J14" s="6"/>
    </row>
    <row r="15" spans="1:15" s="17" customFormat="1" x14ac:dyDescent="0.2">
      <c r="A15" s="25" t="s">
        <v>8</v>
      </c>
      <c r="B15" s="15">
        <f t="shared" ref="B15:J15" si="3">SUM(B7,B13)</f>
        <v>10000</v>
      </c>
      <c r="C15" s="15">
        <f t="shared" si="3"/>
        <v>6000</v>
      </c>
      <c r="D15" s="15">
        <f t="shared" si="3"/>
        <v>140</v>
      </c>
      <c r="E15" s="15">
        <f t="shared" si="3"/>
        <v>1340</v>
      </c>
      <c r="F15" s="15">
        <f t="shared" si="3"/>
        <v>0</v>
      </c>
      <c r="G15" s="15">
        <f t="shared" si="3"/>
        <v>0</v>
      </c>
      <c r="H15" s="15">
        <f t="shared" si="3"/>
        <v>0</v>
      </c>
      <c r="I15" s="15">
        <f t="shared" si="3"/>
        <v>19.670000000000002</v>
      </c>
      <c r="J15" s="15">
        <f t="shared" si="3"/>
        <v>17499.670000000002</v>
      </c>
    </row>
    <row r="16" spans="1:15" s="17" customFormat="1" x14ac:dyDescent="0.2">
      <c r="A16" s="24">
        <v>43982</v>
      </c>
      <c r="B16" s="85"/>
      <c r="C16" s="86"/>
      <c r="D16" s="86"/>
      <c r="E16" s="86"/>
      <c r="F16" s="86"/>
      <c r="G16" s="90"/>
      <c r="H16" s="86"/>
      <c r="I16" s="29">
        <v>10</v>
      </c>
      <c r="J16" s="16"/>
    </row>
    <row r="17" spans="1:10" s="17" customFormat="1" x14ac:dyDescent="0.2">
      <c r="A17" s="26">
        <v>43992</v>
      </c>
      <c r="B17" s="85"/>
      <c r="C17" s="86"/>
      <c r="D17" s="86"/>
      <c r="E17" s="86">
        <v>670</v>
      </c>
      <c r="F17" s="86"/>
      <c r="G17" s="90"/>
      <c r="H17" s="86"/>
      <c r="I17" s="29"/>
      <c r="J17" s="16"/>
    </row>
    <row r="19" spans="1:10" s="22" customFormat="1" x14ac:dyDescent="0.2">
      <c r="A19" s="145" t="s">
        <v>9</v>
      </c>
      <c r="B19" s="146">
        <f t="shared" ref="B19:I19" si="4">SUM(B16:B18)</f>
        <v>0</v>
      </c>
      <c r="C19" s="146">
        <f t="shared" si="4"/>
        <v>0</v>
      </c>
      <c r="D19" s="146">
        <f t="shared" si="4"/>
        <v>0</v>
      </c>
      <c r="E19" s="146">
        <f t="shared" si="4"/>
        <v>670</v>
      </c>
      <c r="F19" s="146">
        <f t="shared" si="4"/>
        <v>0</v>
      </c>
      <c r="G19" s="146">
        <f t="shared" si="4"/>
        <v>0</v>
      </c>
      <c r="H19" s="146">
        <f t="shared" si="4"/>
        <v>0</v>
      </c>
      <c r="I19" s="146">
        <f t="shared" si="4"/>
        <v>10</v>
      </c>
      <c r="J19" s="149">
        <f>SUM(B19:I19)</f>
        <v>680</v>
      </c>
    </row>
    <row r="20" spans="1:10" s="17" customFormat="1" x14ac:dyDescent="0.2">
      <c r="A20" s="26"/>
      <c r="B20" s="15"/>
      <c r="C20" s="18"/>
      <c r="D20" s="18"/>
      <c r="E20" s="18"/>
      <c r="F20" s="18"/>
      <c r="G20" s="18"/>
      <c r="H20" s="18"/>
      <c r="I20" s="10"/>
      <c r="J20" s="16"/>
    </row>
    <row r="21" spans="1:10" s="99" customFormat="1" x14ac:dyDescent="0.2">
      <c r="A21" s="97" t="s">
        <v>8</v>
      </c>
      <c r="B21" s="98">
        <f t="shared" ref="B21:J21" si="5">SUM(B19,B15)</f>
        <v>10000</v>
      </c>
      <c r="C21" s="98">
        <f t="shared" si="5"/>
        <v>6000</v>
      </c>
      <c r="D21" s="98">
        <f t="shared" si="5"/>
        <v>140</v>
      </c>
      <c r="E21" s="98">
        <f t="shared" si="5"/>
        <v>2010</v>
      </c>
      <c r="F21" s="98">
        <f t="shared" si="5"/>
        <v>0</v>
      </c>
      <c r="G21" s="98">
        <f t="shared" si="5"/>
        <v>0</v>
      </c>
      <c r="H21" s="98">
        <f t="shared" si="5"/>
        <v>0</v>
      </c>
      <c r="I21" s="98">
        <f t="shared" si="5"/>
        <v>29.67</v>
      </c>
      <c r="J21" s="98">
        <f t="shared" si="5"/>
        <v>18179.670000000002</v>
      </c>
    </row>
    <row r="22" spans="1:10" x14ac:dyDescent="0.2">
      <c r="A22" s="25"/>
      <c r="J22" s="6"/>
    </row>
    <row r="23" spans="1:10" x14ac:dyDescent="0.2">
      <c r="A23" s="26">
        <v>44013</v>
      </c>
      <c r="I23" s="10">
        <v>9.69</v>
      </c>
      <c r="J23" s="6"/>
    </row>
    <row r="24" spans="1:10" s="5" customFormat="1" x14ac:dyDescent="0.2">
      <c r="A24" s="26">
        <v>44022</v>
      </c>
      <c r="B24" s="6"/>
      <c r="E24" s="5">
        <v>670</v>
      </c>
      <c r="G24" s="6"/>
      <c r="J24" s="6"/>
    </row>
    <row r="25" spans="1:10" x14ac:dyDescent="0.2">
      <c r="A25" s="26">
        <v>44027</v>
      </c>
      <c r="B25" s="85"/>
      <c r="C25" s="86"/>
      <c r="D25" s="86"/>
      <c r="E25" s="86"/>
      <c r="F25" s="86"/>
      <c r="G25" s="90"/>
      <c r="H25" s="86">
        <v>2659.61</v>
      </c>
      <c r="I25" s="29"/>
      <c r="J25" s="16"/>
    </row>
    <row r="26" spans="1:10" x14ac:dyDescent="0.2">
      <c r="A26" s="26">
        <v>44043</v>
      </c>
      <c r="B26" s="85">
        <v>0</v>
      </c>
      <c r="C26" s="86"/>
      <c r="D26" s="86"/>
      <c r="E26" s="86"/>
      <c r="F26" s="86"/>
      <c r="G26" s="90"/>
      <c r="H26" s="86"/>
      <c r="I26" s="29"/>
      <c r="J26" s="16"/>
    </row>
    <row r="27" spans="1:10" x14ac:dyDescent="0.2">
      <c r="B27" s="85"/>
      <c r="C27" s="86"/>
      <c r="D27" s="86"/>
      <c r="E27" s="86"/>
      <c r="F27" s="86"/>
      <c r="G27" s="90"/>
      <c r="H27" s="86"/>
      <c r="I27" s="29"/>
      <c r="J27" s="16"/>
    </row>
    <row r="28" spans="1:10" s="22" customFormat="1" x14ac:dyDescent="0.2">
      <c r="A28" s="145" t="s">
        <v>10</v>
      </c>
      <c r="B28" s="149">
        <f t="shared" ref="B28:I28" si="6">SUM(B22:B27)</f>
        <v>0</v>
      </c>
      <c r="C28" s="149">
        <f t="shared" si="6"/>
        <v>0</v>
      </c>
      <c r="D28" s="149">
        <f t="shared" si="6"/>
        <v>0</v>
      </c>
      <c r="E28" s="149">
        <f t="shared" si="6"/>
        <v>670</v>
      </c>
      <c r="F28" s="149">
        <f t="shared" si="6"/>
        <v>0</v>
      </c>
      <c r="G28" s="149">
        <f t="shared" si="6"/>
        <v>0</v>
      </c>
      <c r="H28" s="149">
        <f t="shared" si="6"/>
        <v>2659.61</v>
      </c>
      <c r="I28" s="149">
        <f t="shared" si="6"/>
        <v>9.69</v>
      </c>
      <c r="J28" s="149">
        <f>SUM(B28:I28)</f>
        <v>3339.3</v>
      </c>
    </row>
    <row r="29" spans="1:10" s="17" customFormat="1" x14ac:dyDescent="0.2">
      <c r="A29" s="25"/>
      <c r="B29" s="16"/>
      <c r="C29" s="20"/>
      <c r="D29" s="20"/>
      <c r="E29" s="20"/>
      <c r="F29" s="20"/>
      <c r="G29" s="20"/>
      <c r="H29" s="20"/>
      <c r="I29" s="5"/>
      <c r="J29" s="16"/>
    </row>
    <row r="30" spans="1:10" s="17" customFormat="1" x14ac:dyDescent="0.2">
      <c r="A30" s="25" t="s">
        <v>8</v>
      </c>
      <c r="B30" s="16">
        <f t="shared" ref="B30:J30" si="7">SUM(B21,B28)</f>
        <v>10000</v>
      </c>
      <c r="C30" s="16">
        <f t="shared" si="7"/>
        <v>6000</v>
      </c>
      <c r="D30" s="16">
        <f t="shared" si="7"/>
        <v>140</v>
      </c>
      <c r="E30" s="16">
        <f t="shared" si="7"/>
        <v>2680</v>
      </c>
      <c r="F30" s="16">
        <f t="shared" si="7"/>
        <v>0</v>
      </c>
      <c r="G30" s="16">
        <f t="shared" si="7"/>
        <v>0</v>
      </c>
      <c r="H30" s="16">
        <f t="shared" si="7"/>
        <v>2659.61</v>
      </c>
      <c r="I30" s="16">
        <f t="shared" si="7"/>
        <v>39.36</v>
      </c>
      <c r="J30" s="16">
        <f t="shared" si="7"/>
        <v>21518.97</v>
      </c>
    </row>
    <row r="31" spans="1:10" x14ac:dyDescent="0.2">
      <c r="A31" s="26">
        <v>44044</v>
      </c>
      <c r="B31" s="85"/>
      <c r="C31" s="86"/>
      <c r="D31" s="86"/>
      <c r="E31" s="86"/>
      <c r="F31" s="86"/>
      <c r="G31" s="90"/>
      <c r="H31" s="86"/>
      <c r="I31" s="29">
        <v>2.39</v>
      </c>
      <c r="J31" s="16"/>
    </row>
    <row r="32" spans="1:10" s="5" customFormat="1" x14ac:dyDescent="0.2">
      <c r="A32" s="24">
        <v>44053</v>
      </c>
      <c r="B32" s="6"/>
      <c r="E32" s="5">
        <v>670</v>
      </c>
      <c r="G32" s="6"/>
      <c r="J32" s="6"/>
    </row>
    <row r="33" spans="1:10" s="5" customFormat="1" x14ac:dyDescent="0.2">
      <c r="A33" s="24">
        <v>44063</v>
      </c>
      <c r="B33" s="185">
        <v>420</v>
      </c>
      <c r="G33" s="185"/>
      <c r="J33" s="185"/>
    </row>
    <row r="35" spans="1:10" s="22" customFormat="1" x14ac:dyDescent="0.2">
      <c r="A35" s="145" t="s">
        <v>11</v>
      </c>
      <c r="B35" s="149">
        <f t="shared" ref="B35:I35" si="8">SUM(B31:B34)</f>
        <v>420</v>
      </c>
      <c r="C35" s="149">
        <f t="shared" si="8"/>
        <v>0</v>
      </c>
      <c r="D35" s="149">
        <f t="shared" si="8"/>
        <v>0</v>
      </c>
      <c r="E35" s="149">
        <f t="shared" si="8"/>
        <v>670</v>
      </c>
      <c r="F35" s="149">
        <f t="shared" si="8"/>
        <v>0</v>
      </c>
      <c r="G35" s="149">
        <f t="shared" si="8"/>
        <v>0</v>
      </c>
      <c r="H35" s="149">
        <f t="shared" si="8"/>
        <v>0</v>
      </c>
      <c r="I35" s="149">
        <f t="shared" si="8"/>
        <v>2.39</v>
      </c>
      <c r="J35" s="149">
        <f>SUM(B35:I35)</f>
        <v>1092.3900000000001</v>
      </c>
    </row>
    <row r="36" spans="1:10" s="17" customFormat="1" x14ac:dyDescent="0.2">
      <c r="A36" s="26"/>
      <c r="B36" s="16"/>
      <c r="C36" s="20"/>
      <c r="D36" s="20"/>
      <c r="E36" s="20"/>
      <c r="F36" s="20"/>
      <c r="G36" s="20"/>
      <c r="H36" s="20"/>
      <c r="I36" s="5"/>
      <c r="J36" s="16"/>
    </row>
    <row r="37" spans="1:10" s="17" customFormat="1" x14ac:dyDescent="0.2">
      <c r="A37" s="25" t="s">
        <v>8</v>
      </c>
      <c r="B37" s="16">
        <f t="shared" ref="B37:J37" si="9">SUM(B30,B35)</f>
        <v>10420</v>
      </c>
      <c r="C37" s="16">
        <f t="shared" si="9"/>
        <v>6000</v>
      </c>
      <c r="D37" s="16">
        <f t="shared" si="9"/>
        <v>140</v>
      </c>
      <c r="E37" s="16">
        <f t="shared" si="9"/>
        <v>3350</v>
      </c>
      <c r="F37" s="16">
        <f t="shared" si="9"/>
        <v>0</v>
      </c>
      <c r="G37" s="16">
        <f t="shared" si="9"/>
        <v>0</v>
      </c>
      <c r="H37" s="16">
        <f t="shared" si="9"/>
        <v>2659.61</v>
      </c>
      <c r="I37" s="16">
        <f t="shared" si="9"/>
        <v>41.75</v>
      </c>
      <c r="J37" s="16">
        <f t="shared" si="9"/>
        <v>22611.360000000001</v>
      </c>
    </row>
    <row r="38" spans="1:10" s="17" customFormat="1" x14ac:dyDescent="0.2">
      <c r="A38" s="26">
        <v>44075</v>
      </c>
      <c r="B38" s="16"/>
      <c r="C38" s="76"/>
      <c r="D38" s="76"/>
      <c r="E38" s="76"/>
      <c r="F38" s="76"/>
      <c r="G38" s="76"/>
      <c r="H38" s="76"/>
      <c r="I38" s="88">
        <v>0.17</v>
      </c>
      <c r="J38" s="19"/>
    </row>
    <row r="39" spans="1:10" x14ac:dyDescent="0.2">
      <c r="A39" s="26">
        <v>44088</v>
      </c>
      <c r="E39" s="10">
        <v>670</v>
      </c>
      <c r="J39" s="6"/>
    </row>
    <row r="40" spans="1:10" x14ac:dyDescent="0.2">
      <c r="A40" s="26">
        <v>44104</v>
      </c>
      <c r="C40" s="10">
        <v>6000</v>
      </c>
      <c r="J40" s="178"/>
    </row>
    <row r="41" spans="1:10" s="5" customFormat="1" x14ac:dyDescent="0.2">
      <c r="A41" s="26">
        <v>44104</v>
      </c>
      <c r="B41" s="6">
        <v>0</v>
      </c>
      <c r="G41" s="6"/>
      <c r="J41" s="6"/>
    </row>
    <row r="43" spans="1:10" s="22" customFormat="1" x14ac:dyDescent="0.2">
      <c r="A43" s="145" t="s">
        <v>12</v>
      </c>
      <c r="B43" s="149">
        <f t="shared" ref="B43:I43" si="10">SUM(B38:B42)</f>
        <v>0</v>
      </c>
      <c r="C43" s="149">
        <f t="shared" si="10"/>
        <v>6000</v>
      </c>
      <c r="D43" s="149">
        <f t="shared" si="10"/>
        <v>0</v>
      </c>
      <c r="E43" s="149">
        <f t="shared" si="10"/>
        <v>670</v>
      </c>
      <c r="F43" s="149">
        <f t="shared" si="10"/>
        <v>0</v>
      </c>
      <c r="G43" s="149">
        <f t="shared" si="10"/>
        <v>0</v>
      </c>
      <c r="H43" s="149">
        <f t="shared" si="10"/>
        <v>0</v>
      </c>
      <c r="I43" s="149">
        <f t="shared" si="10"/>
        <v>0.17</v>
      </c>
      <c r="J43" s="149">
        <f>SUM(B43:I43)</f>
        <v>6670.17</v>
      </c>
    </row>
    <row r="44" spans="1:10" s="17" customFormat="1" x14ac:dyDescent="0.2">
      <c r="A44" s="26"/>
      <c r="B44" s="16"/>
      <c r="C44" s="20"/>
      <c r="D44" s="20"/>
      <c r="E44" s="20"/>
      <c r="F44" s="20"/>
      <c r="G44" s="20"/>
      <c r="H44" s="20"/>
      <c r="I44" s="5"/>
      <c r="J44" s="16"/>
    </row>
    <row r="45" spans="1:10" s="17" customFormat="1" x14ac:dyDescent="0.2">
      <c r="A45" s="25" t="s">
        <v>8</v>
      </c>
      <c r="B45" s="16">
        <f t="shared" ref="B45:J45" si="11">SUM(B43,B37)</f>
        <v>10420</v>
      </c>
      <c r="C45" s="16">
        <f t="shared" si="11"/>
        <v>12000</v>
      </c>
      <c r="D45" s="16">
        <f t="shared" si="11"/>
        <v>140</v>
      </c>
      <c r="E45" s="16">
        <f t="shared" si="11"/>
        <v>4020</v>
      </c>
      <c r="F45" s="16">
        <f t="shared" si="11"/>
        <v>0</v>
      </c>
      <c r="G45" s="16">
        <f t="shared" si="11"/>
        <v>0</v>
      </c>
      <c r="H45" s="16">
        <f t="shared" si="11"/>
        <v>2659.61</v>
      </c>
      <c r="I45" s="16">
        <f t="shared" si="11"/>
        <v>41.92</v>
      </c>
      <c r="J45" s="16">
        <f t="shared" si="11"/>
        <v>29281.53</v>
      </c>
    </row>
    <row r="46" spans="1:10" s="124" customFormat="1" x14ac:dyDescent="0.2">
      <c r="A46" s="26">
        <v>44105</v>
      </c>
      <c r="B46" s="119"/>
      <c r="C46" s="120"/>
      <c r="D46" s="120"/>
      <c r="E46" s="120"/>
      <c r="F46" s="120"/>
      <c r="G46" s="121"/>
      <c r="H46" s="120"/>
      <c r="I46" s="122">
        <v>0.16</v>
      </c>
      <c r="J46" s="123"/>
    </row>
    <row r="47" spans="1:10" s="124" customFormat="1" x14ac:dyDescent="0.2">
      <c r="A47" s="26">
        <v>44128</v>
      </c>
      <c r="B47" s="119"/>
      <c r="C47" s="120"/>
      <c r="D47" s="120"/>
      <c r="E47" s="120"/>
      <c r="F47" s="120"/>
      <c r="G47" s="121"/>
      <c r="H47" s="120"/>
      <c r="I47" s="122"/>
      <c r="J47" s="123"/>
    </row>
    <row r="48" spans="1:10" x14ac:dyDescent="0.2">
      <c r="A48" s="117">
        <v>44116</v>
      </c>
      <c r="B48" s="6"/>
      <c r="C48" s="5"/>
      <c r="D48" s="5"/>
      <c r="E48" s="5">
        <v>670</v>
      </c>
      <c r="F48" s="5"/>
      <c r="G48" s="6"/>
      <c r="H48" s="5"/>
      <c r="I48" s="5"/>
    </row>
    <row r="49" spans="1:11" s="22" customFormat="1" x14ac:dyDescent="0.2">
      <c r="A49" s="145" t="s">
        <v>13</v>
      </c>
      <c r="B49" s="149">
        <f t="shared" ref="B49:I49" si="12">SUM(B46:B48)</f>
        <v>0</v>
      </c>
      <c r="C49" s="149">
        <f t="shared" si="12"/>
        <v>0</v>
      </c>
      <c r="D49" s="149">
        <f t="shared" si="12"/>
        <v>0</v>
      </c>
      <c r="E49" s="149">
        <f t="shared" si="12"/>
        <v>670</v>
      </c>
      <c r="F49" s="149">
        <f t="shared" si="12"/>
        <v>0</v>
      </c>
      <c r="G49" s="149">
        <f t="shared" si="12"/>
        <v>0</v>
      </c>
      <c r="H49" s="149">
        <f t="shared" si="12"/>
        <v>0</v>
      </c>
      <c r="I49" s="149">
        <f t="shared" si="12"/>
        <v>0.16</v>
      </c>
      <c r="J49" s="149">
        <f>SUM(B49:I49)</f>
        <v>670.16</v>
      </c>
    </row>
    <row r="50" spans="1:11" s="17" customFormat="1" x14ac:dyDescent="0.2">
      <c r="A50" s="117"/>
      <c r="B50" s="16"/>
      <c r="C50" s="20"/>
      <c r="D50" s="20"/>
      <c r="E50" s="20"/>
      <c r="F50" s="20"/>
      <c r="G50" s="20"/>
      <c r="H50" s="20"/>
      <c r="I50" s="5"/>
      <c r="J50" s="16"/>
    </row>
    <row r="51" spans="1:11" s="17" customFormat="1" x14ac:dyDescent="0.2">
      <c r="A51" s="25" t="s">
        <v>8</v>
      </c>
      <c r="B51" s="16">
        <f t="shared" ref="B51:J51" si="13">SUM(B49,B45)</f>
        <v>10420</v>
      </c>
      <c r="C51" s="16">
        <f t="shared" si="13"/>
        <v>12000</v>
      </c>
      <c r="D51" s="16">
        <f t="shared" si="13"/>
        <v>140</v>
      </c>
      <c r="E51" s="16">
        <f t="shared" si="13"/>
        <v>4690</v>
      </c>
      <c r="F51" s="16">
        <f t="shared" si="13"/>
        <v>0</v>
      </c>
      <c r="G51" s="16">
        <f t="shared" si="13"/>
        <v>0</v>
      </c>
      <c r="H51" s="16">
        <f t="shared" si="13"/>
        <v>2659.61</v>
      </c>
      <c r="I51" s="16">
        <f t="shared" si="13"/>
        <v>42.08</v>
      </c>
      <c r="J51" s="16">
        <f t="shared" si="13"/>
        <v>29951.69</v>
      </c>
    </row>
    <row r="52" spans="1:11" x14ac:dyDescent="0.2">
      <c r="A52" s="26">
        <v>44136</v>
      </c>
      <c r="B52" s="6"/>
      <c r="C52" s="88"/>
      <c r="D52" s="88"/>
      <c r="E52" s="88"/>
      <c r="F52" s="88"/>
      <c r="G52" s="88"/>
      <c r="H52" s="88"/>
      <c r="I52" s="88">
        <v>0.17</v>
      </c>
    </row>
    <row r="53" spans="1:11" x14ac:dyDescent="0.2">
      <c r="A53" s="26">
        <v>44145</v>
      </c>
      <c r="B53" s="6"/>
      <c r="C53" s="88"/>
      <c r="D53" s="88"/>
      <c r="E53" s="88">
        <v>670</v>
      </c>
      <c r="F53" s="88"/>
      <c r="G53" s="88"/>
      <c r="H53" s="88"/>
      <c r="I53" s="88"/>
    </row>
    <row r="54" spans="1:11" x14ac:dyDescent="0.2">
      <c r="A54" s="3"/>
      <c r="B54" s="6"/>
      <c r="C54" s="5"/>
      <c r="D54" s="5"/>
      <c r="E54" s="5"/>
      <c r="F54" s="5"/>
      <c r="G54" s="6"/>
      <c r="H54" s="5"/>
      <c r="I54" s="5"/>
    </row>
    <row r="55" spans="1:11" s="22" customFormat="1" x14ac:dyDescent="0.2">
      <c r="A55" s="145" t="s">
        <v>14</v>
      </c>
      <c r="B55" s="150">
        <f t="shared" ref="B55:I55" si="14">SUM(B52:B54)</f>
        <v>0</v>
      </c>
      <c r="C55" s="150">
        <f t="shared" si="14"/>
        <v>0</v>
      </c>
      <c r="D55" s="150">
        <f t="shared" si="14"/>
        <v>0</v>
      </c>
      <c r="E55" s="150">
        <f t="shared" si="14"/>
        <v>670</v>
      </c>
      <c r="F55" s="150">
        <f t="shared" si="14"/>
        <v>0</v>
      </c>
      <c r="G55" s="150">
        <f t="shared" si="14"/>
        <v>0</v>
      </c>
      <c r="H55" s="150">
        <f t="shared" si="14"/>
        <v>0</v>
      </c>
      <c r="I55" s="150">
        <f t="shared" si="14"/>
        <v>0.17</v>
      </c>
      <c r="J55" s="149">
        <f>SUM(B55:I55)</f>
        <v>670.17</v>
      </c>
    </row>
    <row r="56" spans="1:11" s="17" customFormat="1" x14ac:dyDescent="0.2">
      <c r="A56" s="26"/>
      <c r="B56" s="16"/>
      <c r="C56" s="20"/>
      <c r="D56" s="20"/>
      <c r="E56" s="20"/>
      <c r="F56" s="20"/>
      <c r="G56" s="20"/>
      <c r="H56" s="20"/>
      <c r="I56" s="5"/>
      <c r="J56" s="16"/>
    </row>
    <row r="57" spans="1:11" s="17" customFormat="1" x14ac:dyDescent="0.2">
      <c r="A57" s="25" t="s">
        <v>8</v>
      </c>
      <c r="B57" s="16">
        <f t="shared" ref="B57:J57" si="15">SUM(B55,B51)</f>
        <v>10420</v>
      </c>
      <c r="C57" s="16">
        <f t="shared" si="15"/>
        <v>12000</v>
      </c>
      <c r="D57" s="16">
        <f t="shared" si="15"/>
        <v>140</v>
      </c>
      <c r="E57" s="16">
        <f t="shared" si="15"/>
        <v>5360</v>
      </c>
      <c r="F57" s="16">
        <f t="shared" si="15"/>
        <v>0</v>
      </c>
      <c r="G57" s="16">
        <f t="shared" si="15"/>
        <v>0</v>
      </c>
      <c r="H57" s="16">
        <f t="shared" si="15"/>
        <v>2659.61</v>
      </c>
      <c r="I57" s="16">
        <f t="shared" si="15"/>
        <v>42.25</v>
      </c>
      <c r="J57" s="16">
        <f t="shared" si="15"/>
        <v>30621.859999999997</v>
      </c>
    </row>
    <row r="58" spans="1:11" s="17" customFormat="1" x14ac:dyDescent="0.2">
      <c r="A58" s="26">
        <v>44166</v>
      </c>
      <c r="B58" s="16"/>
      <c r="C58" s="76"/>
      <c r="D58" s="76"/>
      <c r="E58" s="76"/>
      <c r="F58" s="76"/>
      <c r="G58" s="76"/>
      <c r="H58" s="76"/>
      <c r="I58" s="88">
        <v>0.16</v>
      </c>
      <c r="J58" s="19"/>
    </row>
    <row r="59" spans="1:11" x14ac:dyDescent="0.2">
      <c r="A59" s="118">
        <v>44176</v>
      </c>
      <c r="E59" s="10">
        <v>670</v>
      </c>
    </row>
    <row r="60" spans="1:11" x14ac:dyDescent="0.2">
      <c r="A60" s="145" t="s">
        <v>15</v>
      </c>
      <c r="B60" s="149">
        <f t="shared" ref="B60:I60" si="16">SUM(B58:B59)</f>
        <v>0</v>
      </c>
      <c r="C60" s="149">
        <f t="shared" si="16"/>
        <v>0</v>
      </c>
      <c r="D60" s="149">
        <f t="shared" si="16"/>
        <v>0</v>
      </c>
      <c r="E60" s="149">
        <f t="shared" si="16"/>
        <v>670</v>
      </c>
      <c r="F60" s="149">
        <f t="shared" si="16"/>
        <v>0</v>
      </c>
      <c r="G60" s="149">
        <f t="shared" si="16"/>
        <v>0</v>
      </c>
      <c r="H60" s="149">
        <f t="shared" si="16"/>
        <v>0</v>
      </c>
      <c r="I60" s="149">
        <f t="shared" si="16"/>
        <v>0.16</v>
      </c>
      <c r="J60" s="149">
        <f>SUM(B60:I60)</f>
        <v>670.16</v>
      </c>
      <c r="K60" s="22"/>
    </row>
    <row r="61" spans="1:11" x14ac:dyDescent="0.2">
      <c r="B61" s="16"/>
      <c r="C61" s="20"/>
      <c r="D61" s="20"/>
      <c r="E61" s="20"/>
      <c r="F61" s="20"/>
      <c r="G61" s="20"/>
      <c r="H61" s="20"/>
      <c r="I61" s="5"/>
      <c r="J61" s="16"/>
      <c r="K61" s="17"/>
    </row>
    <row r="62" spans="1:11" x14ac:dyDescent="0.2">
      <c r="A62" s="25" t="s">
        <v>8</v>
      </c>
      <c r="B62" s="16">
        <f t="shared" ref="B62:J62" si="17">SUM(B60,B57)</f>
        <v>10420</v>
      </c>
      <c r="C62" s="16">
        <f t="shared" si="17"/>
        <v>12000</v>
      </c>
      <c r="D62" s="16">
        <f t="shared" si="17"/>
        <v>140</v>
      </c>
      <c r="E62" s="16">
        <f t="shared" si="17"/>
        <v>6030</v>
      </c>
      <c r="F62" s="16">
        <f t="shared" si="17"/>
        <v>0</v>
      </c>
      <c r="G62" s="16">
        <f t="shared" si="17"/>
        <v>0</v>
      </c>
      <c r="H62" s="16">
        <f t="shared" si="17"/>
        <v>2659.61</v>
      </c>
      <c r="I62" s="16">
        <f t="shared" si="17"/>
        <v>42.41</v>
      </c>
      <c r="J62" s="16">
        <f t="shared" si="17"/>
        <v>31292.019999999997</v>
      </c>
      <c r="K62" s="17"/>
    </row>
    <row r="63" spans="1:11" x14ac:dyDescent="0.2">
      <c r="A63" s="26">
        <v>44197</v>
      </c>
      <c r="B63" s="16"/>
      <c r="C63" s="76"/>
      <c r="D63" s="76"/>
      <c r="E63" s="76"/>
      <c r="F63" s="76"/>
      <c r="G63" s="76"/>
      <c r="H63" s="76"/>
      <c r="I63" s="88">
        <v>0.17</v>
      </c>
      <c r="J63" s="19"/>
      <c r="K63" s="17"/>
    </row>
    <row r="64" spans="1:11" x14ac:dyDescent="0.2">
      <c r="A64" s="26">
        <v>44227</v>
      </c>
      <c r="B64" s="16"/>
      <c r="C64" s="76"/>
      <c r="D64" s="76"/>
      <c r="E64" s="76"/>
      <c r="F64" s="76"/>
      <c r="G64" s="76"/>
      <c r="H64" s="76"/>
      <c r="I64" s="88">
        <v>0.17</v>
      </c>
      <c r="J64" s="19"/>
      <c r="K64" s="17"/>
    </row>
    <row r="65" spans="1:11" s="5" customFormat="1" x14ac:dyDescent="0.2">
      <c r="A65" s="26">
        <v>44207</v>
      </c>
      <c r="B65" s="127"/>
      <c r="C65" s="120"/>
      <c r="D65" s="120"/>
      <c r="E65" s="120">
        <v>670</v>
      </c>
      <c r="F65" s="120"/>
      <c r="G65" s="121"/>
      <c r="H65" s="120"/>
      <c r="I65" s="122"/>
      <c r="J65" s="6"/>
    </row>
    <row r="66" spans="1:11" x14ac:dyDescent="0.2">
      <c r="A66" s="145" t="s">
        <v>16</v>
      </c>
      <c r="B66" s="149">
        <f t="shared" ref="B66:I66" si="18">SUM(B63:B65)</f>
        <v>0</v>
      </c>
      <c r="C66" s="149">
        <f t="shared" si="18"/>
        <v>0</v>
      </c>
      <c r="D66" s="149">
        <f t="shared" si="18"/>
        <v>0</v>
      </c>
      <c r="E66" s="149">
        <f t="shared" si="18"/>
        <v>670</v>
      </c>
      <c r="F66" s="149">
        <f t="shared" si="18"/>
        <v>0</v>
      </c>
      <c r="G66" s="149">
        <f t="shared" si="18"/>
        <v>0</v>
      </c>
      <c r="H66" s="149">
        <f t="shared" si="18"/>
        <v>0</v>
      </c>
      <c r="I66" s="149">
        <f t="shared" si="18"/>
        <v>0.34</v>
      </c>
      <c r="J66" s="149">
        <f>SUM(B66:I66)</f>
        <v>670.34</v>
      </c>
      <c r="K66" s="22"/>
    </row>
    <row r="67" spans="1:11" x14ac:dyDescent="0.2">
      <c r="B67" s="23"/>
      <c r="C67" s="23"/>
      <c r="D67" s="23"/>
      <c r="E67" s="23"/>
      <c r="F67" s="23"/>
      <c r="G67" s="23"/>
      <c r="H67" s="23"/>
      <c r="I67" s="23"/>
      <c r="J67" s="23"/>
      <c r="K67" s="22"/>
    </row>
    <row r="68" spans="1:11" x14ac:dyDescent="0.2">
      <c r="A68" s="25" t="s">
        <v>8</v>
      </c>
      <c r="B68" s="16">
        <f t="shared" ref="B68:J68" si="19">SUM(B66,B62)</f>
        <v>10420</v>
      </c>
      <c r="C68" s="16">
        <f t="shared" si="19"/>
        <v>12000</v>
      </c>
      <c r="D68" s="16">
        <f t="shared" si="19"/>
        <v>140</v>
      </c>
      <c r="E68" s="16">
        <f t="shared" si="19"/>
        <v>6700</v>
      </c>
      <c r="F68" s="16">
        <f t="shared" si="19"/>
        <v>0</v>
      </c>
      <c r="G68" s="16">
        <f t="shared" si="19"/>
        <v>0</v>
      </c>
      <c r="H68" s="16">
        <f t="shared" si="19"/>
        <v>2659.61</v>
      </c>
      <c r="I68" s="16">
        <f t="shared" si="19"/>
        <v>42.75</v>
      </c>
      <c r="J68" s="16">
        <f t="shared" si="19"/>
        <v>31962.359999999997</v>
      </c>
      <c r="K68" s="17"/>
    </row>
    <row r="69" spans="1:11" x14ac:dyDescent="0.2">
      <c r="A69" s="26">
        <v>44255</v>
      </c>
      <c r="B69" s="23"/>
      <c r="C69" s="23"/>
      <c r="D69" s="23"/>
      <c r="E69" s="23"/>
      <c r="F69" s="23"/>
      <c r="G69" s="23"/>
      <c r="H69" s="23"/>
      <c r="I69" s="6">
        <v>0.15</v>
      </c>
      <c r="J69" s="23"/>
      <c r="K69" s="22"/>
    </row>
    <row r="70" spans="1:11" s="5" customFormat="1" x14ac:dyDescent="0.2">
      <c r="A70" s="26">
        <v>44237</v>
      </c>
      <c r="B70" s="6"/>
      <c r="E70" s="5">
        <v>670</v>
      </c>
      <c r="G70" s="6"/>
      <c r="J70" s="6"/>
    </row>
    <row r="71" spans="1:11" x14ac:dyDescent="0.2">
      <c r="A71" s="145" t="s">
        <v>17</v>
      </c>
      <c r="B71" s="149">
        <f t="shared" ref="B71:I71" si="20">SUM(B69:B70)</f>
        <v>0</v>
      </c>
      <c r="C71" s="149">
        <f t="shared" si="20"/>
        <v>0</v>
      </c>
      <c r="D71" s="149">
        <f t="shared" si="20"/>
        <v>0</v>
      </c>
      <c r="E71" s="149">
        <f t="shared" si="20"/>
        <v>670</v>
      </c>
      <c r="F71" s="149">
        <f t="shared" si="20"/>
        <v>0</v>
      </c>
      <c r="G71" s="149">
        <f t="shared" si="20"/>
        <v>0</v>
      </c>
      <c r="H71" s="149">
        <f t="shared" si="20"/>
        <v>0</v>
      </c>
      <c r="I71" s="149">
        <f t="shared" si="20"/>
        <v>0.15</v>
      </c>
      <c r="J71" s="149">
        <f>SUM(B71:I71)</f>
        <v>670.15</v>
      </c>
      <c r="K71" s="22"/>
    </row>
    <row r="72" spans="1:11" x14ac:dyDescent="0.2">
      <c r="B72" s="16"/>
      <c r="C72" s="20"/>
      <c r="D72" s="20"/>
      <c r="E72" s="20"/>
      <c r="F72" s="20"/>
      <c r="G72" s="20"/>
      <c r="H72" s="20"/>
      <c r="I72" s="5"/>
      <c r="J72" s="16"/>
      <c r="K72" s="17"/>
    </row>
    <row r="73" spans="1:11" x14ac:dyDescent="0.2">
      <c r="A73" s="25" t="s">
        <v>8</v>
      </c>
      <c r="B73" s="16">
        <f t="shared" ref="B73:J73" si="21">SUM(B71,B68)</f>
        <v>10420</v>
      </c>
      <c r="C73" s="16">
        <f t="shared" si="21"/>
        <v>12000</v>
      </c>
      <c r="D73" s="16">
        <f t="shared" si="21"/>
        <v>140</v>
      </c>
      <c r="E73" s="16">
        <f t="shared" si="21"/>
        <v>7370</v>
      </c>
      <c r="F73" s="16">
        <f t="shared" si="21"/>
        <v>0</v>
      </c>
      <c r="G73" s="16">
        <f t="shared" si="21"/>
        <v>0</v>
      </c>
      <c r="H73" s="16">
        <f t="shared" si="21"/>
        <v>2659.61</v>
      </c>
      <c r="I73" s="16">
        <f t="shared" si="21"/>
        <v>42.9</v>
      </c>
      <c r="J73" s="16">
        <f t="shared" si="21"/>
        <v>32632.51</v>
      </c>
      <c r="K73" s="17"/>
    </row>
    <row r="74" spans="1:11" s="14" customFormat="1" x14ac:dyDescent="0.2">
      <c r="A74" s="26">
        <v>43892</v>
      </c>
      <c r="B74" s="13"/>
      <c r="C74" s="13"/>
      <c r="D74" s="13"/>
      <c r="E74" s="13"/>
      <c r="F74" s="13"/>
      <c r="G74" s="13"/>
      <c r="H74" s="13"/>
      <c r="I74" s="6">
        <v>0</v>
      </c>
      <c r="J74" s="13"/>
    </row>
    <row r="75" spans="1:11" s="5" customFormat="1" x14ac:dyDescent="0.2">
      <c r="A75" s="26">
        <v>44265</v>
      </c>
      <c r="B75" s="6"/>
      <c r="E75" s="5">
        <v>670</v>
      </c>
      <c r="G75" s="6"/>
      <c r="J75" s="6"/>
    </row>
    <row r="76" spans="1:11" x14ac:dyDescent="0.2">
      <c r="A76" s="26">
        <v>43921</v>
      </c>
      <c r="B76" s="6">
        <v>460</v>
      </c>
      <c r="C76" s="5"/>
      <c r="D76" s="5"/>
      <c r="E76" s="5"/>
      <c r="F76" s="5"/>
      <c r="G76" s="5"/>
      <c r="H76" s="5"/>
      <c r="I76" s="5"/>
    </row>
    <row r="77" spans="1:11" x14ac:dyDescent="0.2">
      <c r="A77" s="145" t="s">
        <v>18</v>
      </c>
      <c r="B77" s="149">
        <f t="shared" ref="B77:I77" si="22">SUM(B74:B76)</f>
        <v>460</v>
      </c>
      <c r="C77" s="149">
        <f t="shared" si="22"/>
        <v>0</v>
      </c>
      <c r="D77" s="149">
        <f t="shared" si="22"/>
        <v>0</v>
      </c>
      <c r="E77" s="149">
        <f t="shared" si="22"/>
        <v>670</v>
      </c>
      <c r="F77" s="149">
        <f t="shared" si="22"/>
        <v>0</v>
      </c>
      <c r="G77" s="149">
        <f t="shared" si="22"/>
        <v>0</v>
      </c>
      <c r="H77" s="149">
        <f t="shared" si="22"/>
        <v>0</v>
      </c>
      <c r="I77" s="149">
        <f t="shared" si="22"/>
        <v>0</v>
      </c>
      <c r="J77" s="149">
        <f>SUM(B77:I77)</f>
        <v>1130</v>
      </c>
      <c r="K77" s="22"/>
    </row>
    <row r="78" spans="1:11" x14ac:dyDescent="0.2">
      <c r="B78" s="16"/>
      <c r="C78" s="20"/>
      <c r="D78" s="20"/>
      <c r="E78" s="20"/>
      <c r="F78" s="20"/>
      <c r="G78" s="20"/>
      <c r="H78" s="20"/>
      <c r="I78" s="5"/>
      <c r="J78" s="16"/>
      <c r="K78" s="17"/>
    </row>
    <row r="79" spans="1:11" x14ac:dyDescent="0.2">
      <c r="A79" s="25" t="s">
        <v>8</v>
      </c>
      <c r="B79" s="16">
        <f t="shared" ref="B79:J79" si="23">SUM(B77,B73)</f>
        <v>10880</v>
      </c>
      <c r="C79" s="16">
        <f t="shared" si="23"/>
        <v>12000</v>
      </c>
      <c r="D79" s="16">
        <f t="shared" si="23"/>
        <v>140</v>
      </c>
      <c r="E79" s="16">
        <f t="shared" si="23"/>
        <v>8040</v>
      </c>
      <c r="F79" s="16">
        <f t="shared" si="23"/>
        <v>0</v>
      </c>
      <c r="G79" s="16">
        <f t="shared" si="23"/>
        <v>0</v>
      </c>
      <c r="H79" s="16">
        <f t="shared" si="23"/>
        <v>2659.61</v>
      </c>
      <c r="I79" s="16">
        <f t="shared" si="23"/>
        <v>42.9</v>
      </c>
      <c r="J79" s="16">
        <f t="shared" si="23"/>
        <v>33762.509999999995</v>
      </c>
      <c r="K79" s="17"/>
    </row>
    <row r="80" spans="1:11" x14ac:dyDescent="0.2">
      <c r="A80" s="25"/>
      <c r="B80" s="6"/>
      <c r="C80" s="5"/>
      <c r="D80" s="5"/>
      <c r="E80" s="5"/>
      <c r="F80" s="5"/>
      <c r="G80" s="6"/>
      <c r="H80" s="5"/>
      <c r="I80" s="5"/>
    </row>
    <row r="81" spans="1:10" x14ac:dyDescent="0.2">
      <c r="A81" s="3"/>
      <c r="B81" s="6"/>
      <c r="C81" s="5"/>
      <c r="D81" s="5"/>
      <c r="E81" s="193"/>
      <c r="F81" s="193"/>
      <c r="G81" s="193"/>
      <c r="H81" s="193"/>
      <c r="I81" s="193"/>
      <c r="J81" s="193"/>
    </row>
    <row r="82" spans="1:10" x14ac:dyDescent="0.2">
      <c r="B82" s="6"/>
      <c r="C82" s="5"/>
      <c r="D82" s="5"/>
      <c r="E82" s="193"/>
      <c r="F82" s="193"/>
      <c r="G82" s="193"/>
      <c r="H82" s="193"/>
      <c r="I82" s="193"/>
      <c r="J82" s="193"/>
    </row>
    <row r="83" spans="1:10" x14ac:dyDescent="0.2">
      <c r="B83" s="6"/>
      <c r="C83" s="5"/>
      <c r="D83" s="5"/>
      <c r="E83" s="193"/>
      <c r="F83" s="193"/>
      <c r="G83" s="193"/>
      <c r="H83" s="193"/>
      <c r="I83" s="193"/>
      <c r="J83" s="193"/>
    </row>
    <row r="84" spans="1:10" x14ac:dyDescent="0.2">
      <c r="B84" s="6"/>
      <c r="C84" s="5"/>
      <c r="D84" s="5"/>
      <c r="E84" s="151"/>
      <c r="F84" s="5"/>
      <c r="G84" s="191"/>
      <c r="H84" s="192"/>
      <c r="I84" s="192"/>
    </row>
    <row r="85" spans="1:10" x14ac:dyDescent="0.2">
      <c r="B85" s="6"/>
      <c r="C85" s="5"/>
      <c r="D85" s="5"/>
      <c r="E85" s="5"/>
      <c r="F85" s="5"/>
      <c r="G85" s="6"/>
      <c r="H85" s="5"/>
      <c r="I85" s="5"/>
    </row>
    <row r="86" spans="1:10" x14ac:dyDescent="0.2">
      <c r="B86" s="6"/>
      <c r="C86" s="5"/>
      <c r="D86" s="5"/>
      <c r="E86" s="5"/>
      <c r="F86" s="5"/>
      <c r="G86" s="190"/>
      <c r="H86" s="190"/>
      <c r="I86" s="190"/>
      <c r="J86" s="5"/>
    </row>
    <row r="87" spans="1:10" s="1" customFormat="1" ht="15.75" x14ac:dyDescent="0.25">
      <c r="A87" s="26"/>
      <c r="B87" s="8"/>
      <c r="C87" s="7"/>
      <c r="D87" s="7"/>
      <c r="E87" s="7"/>
      <c r="F87" s="7"/>
      <c r="G87" s="188"/>
      <c r="H87" s="189"/>
      <c r="I87" s="189"/>
      <c r="J87" s="152"/>
    </row>
    <row r="88" spans="1:10" x14ac:dyDescent="0.2">
      <c r="B88" s="6"/>
      <c r="C88" s="5"/>
      <c r="D88" s="5"/>
      <c r="E88" s="5"/>
      <c r="F88" s="190"/>
      <c r="G88" s="190"/>
      <c r="H88" s="190"/>
      <c r="I88" s="190"/>
      <c r="J88" s="152"/>
    </row>
    <row r="89" spans="1:10" s="7" customFormat="1" ht="15.75" x14ac:dyDescent="0.25">
      <c r="A89" s="27"/>
      <c r="B89" s="8"/>
      <c r="G89" s="8"/>
      <c r="J89" s="8"/>
    </row>
    <row r="90" spans="1:10" x14ac:dyDescent="0.2">
      <c r="B90" s="6"/>
      <c r="C90" s="5"/>
      <c r="D90" s="5"/>
      <c r="E90" s="5"/>
      <c r="F90" s="5"/>
      <c r="G90" s="6"/>
      <c r="H90" s="5"/>
      <c r="I90" s="5"/>
    </row>
    <row r="91" spans="1:10" ht="15.75" x14ac:dyDescent="0.25">
      <c r="A91" s="27"/>
      <c r="B91" s="6"/>
      <c r="C91" s="5"/>
      <c r="D91" s="5"/>
      <c r="E91" s="5"/>
      <c r="F91" s="5"/>
      <c r="G91" s="6"/>
      <c r="H91" s="5"/>
      <c r="I91" s="5"/>
    </row>
    <row r="92" spans="1:10" x14ac:dyDescent="0.2">
      <c r="B92" s="6"/>
      <c r="C92" s="5"/>
      <c r="D92" s="5"/>
      <c r="E92" s="5"/>
      <c r="F92" s="5"/>
      <c r="G92" s="6"/>
      <c r="H92" s="5"/>
      <c r="I92" s="5"/>
    </row>
    <row r="93" spans="1:10" x14ac:dyDescent="0.2">
      <c r="B93" s="6"/>
      <c r="C93" s="5"/>
      <c r="D93" s="5"/>
      <c r="E93" s="5"/>
      <c r="F93" s="5"/>
      <c r="G93" s="6"/>
      <c r="H93" s="5"/>
      <c r="I93" s="5"/>
    </row>
    <row r="94" spans="1:10" x14ac:dyDescent="0.2">
      <c r="B94" s="6"/>
      <c r="C94" s="5"/>
      <c r="D94" s="5"/>
      <c r="E94" s="5"/>
      <c r="F94" s="5"/>
      <c r="G94" s="6"/>
      <c r="H94" s="5"/>
      <c r="I94" s="5"/>
    </row>
    <row r="95" spans="1:10" x14ac:dyDescent="0.2">
      <c r="B95" s="6"/>
      <c r="C95" s="5"/>
      <c r="D95" s="5"/>
      <c r="E95" s="5"/>
      <c r="F95" s="5"/>
      <c r="G95" s="6"/>
      <c r="H95" s="5"/>
      <c r="I95" s="5"/>
    </row>
    <row r="96" spans="1:10" x14ac:dyDescent="0.2">
      <c r="B96" s="6"/>
      <c r="C96" s="5"/>
      <c r="D96" s="5"/>
      <c r="E96" s="5"/>
      <c r="F96" s="5"/>
      <c r="G96" s="6"/>
      <c r="H96" s="5"/>
      <c r="I96" s="5"/>
    </row>
    <row r="97" spans="1:10" x14ac:dyDescent="0.2">
      <c r="B97" s="6"/>
      <c r="C97" s="5"/>
      <c r="D97" s="5"/>
      <c r="E97" s="5"/>
      <c r="F97" s="5"/>
      <c r="G97" s="6"/>
      <c r="H97" s="5"/>
      <c r="I97" s="5"/>
    </row>
    <row r="98" spans="1:10" x14ac:dyDescent="0.2">
      <c r="B98" s="6"/>
      <c r="C98" s="5"/>
      <c r="D98" s="5"/>
      <c r="E98" s="5"/>
      <c r="F98" s="5"/>
      <c r="G98" s="6"/>
      <c r="H98" s="5"/>
      <c r="I98" s="5"/>
    </row>
    <row r="101" spans="1:10" s="7" customFormat="1" ht="15.75" x14ac:dyDescent="0.25">
      <c r="A101" s="26"/>
      <c r="B101" s="12"/>
      <c r="C101" s="11"/>
      <c r="D101" s="11"/>
      <c r="E101" s="11"/>
      <c r="F101" s="11"/>
      <c r="G101" s="12"/>
      <c r="H101" s="11"/>
      <c r="I101" s="11"/>
      <c r="J101" s="8"/>
    </row>
    <row r="103" spans="1:10" s="1" customFormat="1" ht="15.75" x14ac:dyDescent="0.25">
      <c r="A103" s="27"/>
      <c r="B103" s="12"/>
      <c r="C103" s="11"/>
      <c r="D103" s="11"/>
      <c r="E103" s="11"/>
      <c r="F103" s="11"/>
      <c r="G103" s="12"/>
      <c r="H103" s="11"/>
      <c r="I103" s="11"/>
      <c r="J103" s="2"/>
    </row>
    <row r="105" spans="1:10" ht="15.75" x14ac:dyDescent="0.25">
      <c r="A105" s="27"/>
    </row>
    <row r="117" spans="1:10" s="7" customFormat="1" ht="15.75" x14ac:dyDescent="0.25">
      <c r="A117" s="26"/>
      <c r="B117" s="12"/>
      <c r="C117" s="11"/>
      <c r="D117" s="11"/>
      <c r="E117" s="11"/>
      <c r="F117" s="11"/>
      <c r="G117" s="12"/>
      <c r="H117" s="11"/>
      <c r="I117" s="11"/>
      <c r="J117" s="8"/>
    </row>
    <row r="118" spans="1:10" s="1" customFormat="1" ht="15.75" x14ac:dyDescent="0.25">
      <c r="A118" s="26"/>
      <c r="B118" s="12"/>
      <c r="C118" s="11"/>
      <c r="D118" s="11"/>
      <c r="E118" s="11"/>
      <c r="F118" s="11"/>
      <c r="G118" s="12"/>
      <c r="H118" s="11"/>
      <c r="I118" s="11"/>
      <c r="J118" s="2"/>
    </row>
    <row r="119" spans="1:10" s="1" customFormat="1" ht="15.75" x14ac:dyDescent="0.25">
      <c r="A119" s="27"/>
      <c r="B119" s="83"/>
      <c r="C119" s="11"/>
      <c r="D119" s="11"/>
      <c r="E119" s="11"/>
      <c r="F119" s="11"/>
      <c r="G119" s="12"/>
      <c r="H119" s="11"/>
      <c r="I119" s="11"/>
      <c r="J119" s="2"/>
    </row>
    <row r="120" spans="1:10" s="5" customFormat="1" ht="15.75" x14ac:dyDescent="0.25">
      <c r="A120" s="27"/>
      <c r="B120" s="9"/>
      <c r="C120" s="10"/>
      <c r="D120" s="10"/>
      <c r="E120" s="10"/>
      <c r="F120" s="10"/>
      <c r="G120" s="9"/>
      <c r="H120" s="10"/>
      <c r="I120" s="10"/>
      <c r="J120" s="6"/>
    </row>
    <row r="121" spans="1:10" ht="15.75" x14ac:dyDescent="0.25">
      <c r="A121" s="27"/>
    </row>
    <row r="125" spans="1:10" s="1" customFormat="1" ht="15.75" x14ac:dyDescent="0.25">
      <c r="A125" s="26"/>
      <c r="B125" s="12"/>
      <c r="C125" s="11"/>
      <c r="D125" s="11"/>
      <c r="E125" s="11"/>
      <c r="F125" s="11"/>
      <c r="G125" s="12"/>
      <c r="H125" s="11"/>
      <c r="I125" s="11"/>
      <c r="J125" s="2"/>
    </row>
    <row r="126" spans="1:10" s="1" customFormat="1" ht="15.75" x14ac:dyDescent="0.25">
      <c r="A126" s="26"/>
      <c r="B126" s="12"/>
      <c r="C126" s="11"/>
      <c r="D126" s="11"/>
      <c r="E126" s="11"/>
      <c r="F126" s="11"/>
      <c r="G126" s="12"/>
      <c r="H126" s="11"/>
      <c r="I126" s="11"/>
      <c r="J126" s="2"/>
    </row>
    <row r="127" spans="1:10" s="1" customFormat="1" ht="15.75" x14ac:dyDescent="0.25">
      <c r="A127" s="27"/>
      <c r="B127" s="12"/>
      <c r="C127" s="11"/>
      <c r="D127" s="11"/>
      <c r="E127" s="11"/>
      <c r="F127" s="11"/>
      <c r="G127" s="12"/>
      <c r="H127" s="11"/>
      <c r="I127" s="11"/>
      <c r="J127" s="2"/>
    </row>
    <row r="128" spans="1:10" s="1" customFormat="1" ht="15.75" x14ac:dyDescent="0.25">
      <c r="A128" s="27"/>
      <c r="B128" s="12"/>
      <c r="C128" s="11"/>
      <c r="D128" s="11"/>
      <c r="E128" s="11"/>
      <c r="F128" s="11"/>
      <c r="G128" s="12"/>
      <c r="H128" s="11"/>
      <c r="I128" s="11"/>
      <c r="J128" s="2"/>
    </row>
    <row r="129" spans="1:10" s="1" customFormat="1" ht="15.75" x14ac:dyDescent="0.25">
      <c r="A129" s="26"/>
      <c r="B129" s="12"/>
      <c r="C129" s="11"/>
      <c r="D129" s="11"/>
      <c r="E129" s="11"/>
      <c r="F129" s="11"/>
      <c r="G129" s="12"/>
      <c r="H129" s="11"/>
      <c r="I129" s="11"/>
      <c r="J129" s="2"/>
    </row>
    <row r="134" spans="1:10" s="7" customFormat="1" ht="15.75" x14ac:dyDescent="0.25">
      <c r="A134" s="26"/>
      <c r="B134" s="12"/>
      <c r="C134" s="12"/>
      <c r="D134" s="12"/>
      <c r="E134" s="12"/>
      <c r="F134" s="12"/>
      <c r="G134" s="12"/>
      <c r="H134" s="12"/>
      <c r="I134" s="12"/>
      <c r="J134" s="8"/>
    </row>
    <row r="136" spans="1:10" s="1" customFormat="1" ht="15.75" x14ac:dyDescent="0.25">
      <c r="A136" s="27"/>
      <c r="B136" s="12"/>
      <c r="C136" s="12"/>
      <c r="D136" s="12"/>
      <c r="E136" s="12"/>
      <c r="F136" s="12"/>
      <c r="G136" s="12"/>
      <c r="H136" s="12"/>
      <c r="I136" s="12"/>
      <c r="J136" s="2"/>
    </row>
    <row r="138" spans="1:10" ht="15.75" x14ac:dyDescent="0.25">
      <c r="A138" s="27"/>
    </row>
    <row r="140" spans="1:10" s="5" customFormat="1" x14ac:dyDescent="0.2">
      <c r="A140" s="26"/>
      <c r="B140" s="82"/>
      <c r="C140" s="10"/>
      <c r="D140" s="10"/>
      <c r="E140" s="10"/>
      <c r="F140" s="10"/>
      <c r="G140" s="9"/>
      <c r="H140" s="10"/>
      <c r="I140" s="10"/>
      <c r="J140" s="6"/>
    </row>
    <row r="142" spans="1:10" x14ac:dyDescent="0.2">
      <c r="A142" s="28"/>
    </row>
  </sheetData>
  <mergeCells count="5">
    <mergeCell ref="G87:I87"/>
    <mergeCell ref="F88:I88"/>
    <mergeCell ref="G84:I84"/>
    <mergeCell ref="E81:J83"/>
    <mergeCell ref="G86:I86"/>
  </mergeCells>
  <phoneticPr fontId="3" type="noConversion"/>
  <printOptions gridLines="1"/>
  <pageMargins left="0.78740157480314965" right="0.19685039370078741" top="0.59055118110236227" bottom="0.98425196850393704" header="0.19685039370078741" footer="0.51181102362204722"/>
  <pageSetup paperSize="9" scale="56" orientation="landscape" horizontalDpi="300" verticalDpi="300" r:id="rId1"/>
  <headerFooter alignWithMargins="0">
    <oddHeader xml:space="preserve">&amp;CAppleton Roebuck &amp; Acaster Selby Parish Council
Receipts 2014/15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9"/>
  <sheetViews>
    <sheetView tabSelected="1" zoomScaleNormal="100" workbookViewId="0">
      <pane ySplit="1" topLeftCell="A64" activePane="bottomLeft" state="frozen"/>
      <selection pane="bottomLeft" activeCell="C1" sqref="C1:C1048576"/>
    </sheetView>
  </sheetViews>
  <sheetFormatPr defaultColWidth="9.140625" defaultRowHeight="12" x14ac:dyDescent="0.2"/>
  <cols>
    <col min="1" max="1" width="14.42578125" style="54" customWidth="1"/>
    <col min="2" max="2" width="16" style="56" customWidth="1"/>
    <col min="3" max="3" width="11.42578125" style="62" customWidth="1"/>
    <col min="4" max="5" width="9.7109375" style="37" customWidth="1"/>
    <col min="6" max="6" width="11.5703125" style="37" customWidth="1"/>
    <col min="7" max="7" width="10" style="37" customWidth="1"/>
    <col min="8" max="8" width="11.140625" style="40" customWidth="1"/>
    <col min="9" max="9" width="10.42578125" style="40" customWidth="1"/>
    <col min="10" max="10" width="11.5703125" style="40" customWidth="1"/>
    <col min="11" max="11" width="8.5703125" style="40" customWidth="1"/>
    <col min="12" max="12" width="8.7109375" style="40" customWidth="1"/>
    <col min="13" max="14" width="11" style="40" customWidth="1"/>
    <col min="15" max="15" width="12.140625" style="40" customWidth="1"/>
    <col min="16" max="16" width="9.28515625" style="40" customWidth="1"/>
    <col min="17" max="17" width="9.28515625" style="34" customWidth="1"/>
    <col min="18" max="18" width="10" style="40" customWidth="1"/>
    <col min="19" max="19" width="8.140625" style="40" customWidth="1"/>
    <col min="20" max="20" width="10.28515625" style="40" bestFit="1" customWidth="1"/>
    <col min="21" max="21" width="8.42578125" style="40" customWidth="1"/>
    <col min="22" max="22" width="9.7109375" style="40" customWidth="1"/>
    <col min="23" max="23" width="12.28515625" style="45" customWidth="1"/>
    <col min="24" max="24" width="38.5703125" style="52" customWidth="1"/>
    <col min="25" max="26" width="9.140625" style="34"/>
    <col min="27" max="27" width="11.28515625" style="34" customWidth="1"/>
    <col min="28" max="16384" width="9.140625" style="34"/>
  </cols>
  <sheetData>
    <row r="1" spans="1:25" ht="48.75" customHeight="1" x14ac:dyDescent="0.2">
      <c r="A1" s="130" t="s">
        <v>40</v>
      </c>
      <c r="B1" s="129" t="s">
        <v>49</v>
      </c>
      <c r="C1" s="131" t="s">
        <v>2</v>
      </c>
      <c r="D1" s="133" t="s">
        <v>52</v>
      </c>
      <c r="E1" s="133" t="s">
        <v>69</v>
      </c>
      <c r="F1" s="133" t="s">
        <v>51</v>
      </c>
      <c r="G1" s="133" t="s">
        <v>25</v>
      </c>
      <c r="H1" s="133" t="s">
        <v>70</v>
      </c>
      <c r="I1" s="133" t="s">
        <v>68</v>
      </c>
      <c r="J1" s="133" t="s">
        <v>47</v>
      </c>
      <c r="K1" s="133" t="s">
        <v>33</v>
      </c>
      <c r="L1" s="133" t="s">
        <v>0</v>
      </c>
      <c r="M1" s="133" t="s">
        <v>48</v>
      </c>
      <c r="N1" s="133" t="s">
        <v>50</v>
      </c>
      <c r="O1" s="133" t="s">
        <v>32</v>
      </c>
      <c r="P1" s="133" t="s">
        <v>63</v>
      </c>
      <c r="Q1" s="153" t="s">
        <v>3</v>
      </c>
      <c r="R1" s="132" t="s">
        <v>5</v>
      </c>
      <c r="S1" s="133" t="s">
        <v>26</v>
      </c>
      <c r="T1" s="133" t="s">
        <v>31</v>
      </c>
      <c r="U1" s="133" t="s">
        <v>34</v>
      </c>
      <c r="V1" s="133" t="s">
        <v>53</v>
      </c>
      <c r="W1" s="131" t="s">
        <v>1</v>
      </c>
      <c r="X1" s="134" t="s">
        <v>19</v>
      </c>
      <c r="Y1" s="135"/>
    </row>
    <row r="2" spans="1:25" x14ac:dyDescent="0.2">
      <c r="A2" s="72"/>
      <c r="B2" s="56" t="s">
        <v>55</v>
      </c>
      <c r="C2" s="59">
        <v>22099</v>
      </c>
      <c r="E2" s="155"/>
      <c r="H2" s="37">
        <v>233.32</v>
      </c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5" x14ac:dyDescent="0.2">
      <c r="A3" s="72"/>
      <c r="B3" s="56" t="s">
        <v>55</v>
      </c>
      <c r="C3" s="59">
        <v>22100</v>
      </c>
      <c r="E3" s="155"/>
      <c r="H3" s="37"/>
      <c r="I3" s="37">
        <v>58.4</v>
      </c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4" spans="1:25" x14ac:dyDescent="0.2">
      <c r="A4" s="54">
        <v>43935</v>
      </c>
      <c r="B4" s="56" t="s">
        <v>55</v>
      </c>
      <c r="E4" s="155"/>
      <c r="G4" s="37">
        <v>100.5</v>
      </c>
      <c r="J4" s="154"/>
    </row>
    <row r="5" spans="1:25" x14ac:dyDescent="0.2">
      <c r="A5" s="54">
        <v>43948</v>
      </c>
      <c r="B5" s="56" t="s">
        <v>54</v>
      </c>
      <c r="C5" s="62">
        <v>22110</v>
      </c>
      <c r="E5" s="155"/>
      <c r="F5" s="37">
        <v>3.21</v>
      </c>
      <c r="J5" s="154"/>
      <c r="L5" s="40">
        <v>16.04</v>
      </c>
    </row>
    <row r="6" spans="1:25" x14ac:dyDescent="0.2">
      <c r="A6" s="54">
        <v>43942</v>
      </c>
      <c r="B6" s="56" t="s">
        <v>54</v>
      </c>
      <c r="C6" s="62">
        <v>22103</v>
      </c>
      <c r="E6" s="155"/>
      <c r="J6" s="154">
        <v>7.8</v>
      </c>
    </row>
    <row r="7" spans="1:25" x14ac:dyDescent="0.2">
      <c r="A7" s="54">
        <v>43943</v>
      </c>
      <c r="B7" s="56" t="s">
        <v>82</v>
      </c>
      <c r="C7" s="62" t="s">
        <v>74</v>
      </c>
      <c r="E7" s="155"/>
      <c r="F7" s="37">
        <v>5.0999999999999996</v>
      </c>
      <c r="J7" s="154">
        <v>25.54</v>
      </c>
    </row>
    <row r="8" spans="1:25" s="39" customFormat="1" ht="13.5" customHeight="1" x14ac:dyDescent="0.2">
      <c r="A8" s="159" t="s">
        <v>6</v>
      </c>
      <c r="B8" s="55"/>
      <c r="C8" s="61"/>
      <c r="D8" s="160">
        <f t="shared" ref="D8:V8" si="0">SUM(D2:D7)</f>
        <v>0</v>
      </c>
      <c r="E8" s="160">
        <f t="shared" si="0"/>
        <v>0</v>
      </c>
      <c r="F8" s="160">
        <f t="shared" si="0"/>
        <v>8.3099999999999987</v>
      </c>
      <c r="G8" s="160">
        <f t="shared" si="0"/>
        <v>100.5</v>
      </c>
      <c r="H8" s="160">
        <f t="shared" si="0"/>
        <v>233.32</v>
      </c>
      <c r="I8" s="160">
        <f t="shared" si="0"/>
        <v>58.4</v>
      </c>
      <c r="J8" s="160">
        <f t="shared" si="0"/>
        <v>33.339999999999996</v>
      </c>
      <c r="K8" s="160">
        <f t="shared" si="0"/>
        <v>0</v>
      </c>
      <c r="L8" s="160">
        <f t="shared" si="0"/>
        <v>16.04</v>
      </c>
      <c r="M8" s="160">
        <f t="shared" si="0"/>
        <v>0</v>
      </c>
      <c r="N8" s="160">
        <f t="shared" si="0"/>
        <v>0</v>
      </c>
      <c r="O8" s="160">
        <f t="shared" si="0"/>
        <v>0</v>
      </c>
      <c r="P8" s="160">
        <f t="shared" si="0"/>
        <v>0</v>
      </c>
      <c r="Q8" s="160">
        <f t="shared" si="0"/>
        <v>0</v>
      </c>
      <c r="R8" s="160">
        <f t="shared" si="0"/>
        <v>0</v>
      </c>
      <c r="S8" s="160">
        <f t="shared" si="0"/>
        <v>0</v>
      </c>
      <c r="T8" s="160">
        <f t="shared" si="0"/>
        <v>0</v>
      </c>
      <c r="U8" s="160">
        <f t="shared" si="0"/>
        <v>0</v>
      </c>
      <c r="V8" s="160">
        <f t="shared" si="0"/>
        <v>0</v>
      </c>
      <c r="W8" s="160">
        <f>SUM(D8:V8)</f>
        <v>449.90999999999997</v>
      </c>
      <c r="X8" s="87"/>
    </row>
    <row r="9" spans="1:25" x14ac:dyDescent="0.2">
      <c r="A9" s="72"/>
      <c r="B9" s="56" t="s">
        <v>62</v>
      </c>
      <c r="C9" s="59">
        <v>22105</v>
      </c>
      <c r="E9" s="155"/>
      <c r="H9" s="37">
        <v>233.32</v>
      </c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</row>
    <row r="10" spans="1:25" x14ac:dyDescent="0.2">
      <c r="A10" s="72"/>
      <c r="B10" s="56" t="s">
        <v>62</v>
      </c>
      <c r="C10" s="59">
        <v>22106</v>
      </c>
      <c r="E10" s="155"/>
      <c r="H10" s="37"/>
      <c r="I10" s="37">
        <v>58.4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</row>
    <row r="11" spans="1:25" x14ac:dyDescent="0.2">
      <c r="A11" s="72">
        <v>43980</v>
      </c>
      <c r="B11" s="56">
        <v>107</v>
      </c>
      <c r="C11" s="59">
        <v>22107</v>
      </c>
      <c r="D11" s="37">
        <v>70</v>
      </c>
      <c r="E11" s="155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</row>
    <row r="12" spans="1:25" x14ac:dyDescent="0.2">
      <c r="A12" s="72">
        <v>43962</v>
      </c>
      <c r="B12" s="56">
        <v>6212</v>
      </c>
      <c r="C12" s="59" t="s">
        <v>74</v>
      </c>
      <c r="E12" s="155">
        <v>87.63</v>
      </c>
      <c r="F12" s="37">
        <v>4.38</v>
      </c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</row>
    <row r="13" spans="1:25" x14ac:dyDescent="0.2">
      <c r="A13" s="72">
        <v>43962</v>
      </c>
      <c r="B13" s="56">
        <v>2792</v>
      </c>
      <c r="C13" s="59" t="s">
        <v>83</v>
      </c>
      <c r="E13" s="155"/>
      <c r="F13" s="37">
        <v>257.49</v>
      </c>
      <c r="H13" s="37"/>
      <c r="I13" s="37"/>
      <c r="J13" s="37"/>
      <c r="K13" s="37"/>
      <c r="L13" s="37"/>
      <c r="M13" s="37"/>
      <c r="N13" s="37">
        <v>420.52</v>
      </c>
      <c r="O13" s="37">
        <v>866.93</v>
      </c>
      <c r="P13" s="37"/>
      <c r="Q13" s="37"/>
      <c r="R13" s="37"/>
      <c r="S13" s="37"/>
      <c r="T13" s="37"/>
      <c r="U13" s="37"/>
      <c r="V13" s="37"/>
      <c r="W13" s="37"/>
    </row>
    <row r="14" spans="1:25" x14ac:dyDescent="0.2">
      <c r="A14" s="72">
        <v>43962</v>
      </c>
      <c r="B14" s="56">
        <v>2804</v>
      </c>
      <c r="C14" s="59" t="s">
        <v>83</v>
      </c>
      <c r="E14" s="155"/>
      <c r="F14" s="37">
        <v>138.24</v>
      </c>
      <c r="H14" s="37"/>
      <c r="I14" s="37"/>
      <c r="J14" s="37"/>
      <c r="K14" s="37"/>
      <c r="L14" s="37"/>
      <c r="M14" s="37">
        <v>691.22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</row>
    <row r="15" spans="1:25" x14ac:dyDescent="0.2">
      <c r="A15" s="72">
        <v>43952</v>
      </c>
      <c r="B15" s="56" t="s">
        <v>85</v>
      </c>
      <c r="C15" s="59">
        <v>22104</v>
      </c>
      <c r="E15" s="155"/>
      <c r="H15" s="37"/>
      <c r="I15" s="37"/>
      <c r="J15" s="37">
        <v>70</v>
      </c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</row>
    <row r="16" spans="1:25" x14ac:dyDescent="0.2">
      <c r="A16" s="72">
        <v>43982</v>
      </c>
      <c r="B16" s="56" t="s">
        <v>84</v>
      </c>
      <c r="C16" s="59">
        <v>22109</v>
      </c>
      <c r="E16" s="155"/>
      <c r="H16" s="37"/>
      <c r="I16" s="37"/>
      <c r="J16" s="37">
        <v>26.66</v>
      </c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</row>
    <row r="17" spans="1:24" x14ac:dyDescent="0.2">
      <c r="A17" s="72">
        <v>43974</v>
      </c>
      <c r="B17" s="161" t="s">
        <v>86</v>
      </c>
      <c r="C17" s="62" t="s">
        <v>74</v>
      </c>
      <c r="E17" s="155"/>
      <c r="F17" s="37">
        <v>5.0599999999999996</v>
      </c>
      <c r="H17" s="37"/>
      <c r="I17" s="37"/>
      <c r="J17" s="37">
        <v>25.31</v>
      </c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125"/>
    </row>
    <row r="18" spans="1:24" x14ac:dyDescent="0.2">
      <c r="A18" s="54">
        <v>43962</v>
      </c>
      <c r="B18" s="56" t="s">
        <v>80</v>
      </c>
      <c r="C18" s="59"/>
      <c r="E18" s="155"/>
      <c r="G18" s="37">
        <v>100.5</v>
      </c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</row>
    <row r="19" spans="1:24" s="41" customFormat="1" x14ac:dyDescent="0.2">
      <c r="A19" s="159" t="s">
        <v>7</v>
      </c>
      <c r="B19" s="55"/>
      <c r="C19" s="61"/>
      <c r="D19" s="160">
        <f t="shared" ref="D19:V19" si="1">SUM(D9:D18)</f>
        <v>70</v>
      </c>
      <c r="E19" s="160">
        <f t="shared" si="1"/>
        <v>87.63</v>
      </c>
      <c r="F19" s="160">
        <f t="shared" si="1"/>
        <v>405.17</v>
      </c>
      <c r="G19" s="160">
        <f t="shared" si="1"/>
        <v>100.5</v>
      </c>
      <c r="H19" s="160">
        <f t="shared" si="1"/>
        <v>233.32</v>
      </c>
      <c r="I19" s="160">
        <f t="shared" si="1"/>
        <v>58.4</v>
      </c>
      <c r="J19" s="160">
        <f t="shared" si="1"/>
        <v>121.97</v>
      </c>
      <c r="K19" s="160">
        <f t="shared" si="1"/>
        <v>0</v>
      </c>
      <c r="L19" s="160">
        <f t="shared" si="1"/>
        <v>0</v>
      </c>
      <c r="M19" s="160">
        <f t="shared" si="1"/>
        <v>691.22</v>
      </c>
      <c r="N19" s="160">
        <f t="shared" si="1"/>
        <v>420.52</v>
      </c>
      <c r="O19" s="160">
        <f t="shared" si="1"/>
        <v>866.93</v>
      </c>
      <c r="P19" s="160">
        <f t="shared" si="1"/>
        <v>0</v>
      </c>
      <c r="Q19" s="160">
        <f t="shared" si="1"/>
        <v>0</v>
      </c>
      <c r="R19" s="160">
        <f t="shared" si="1"/>
        <v>0</v>
      </c>
      <c r="S19" s="160">
        <f t="shared" si="1"/>
        <v>0</v>
      </c>
      <c r="T19" s="160">
        <f t="shared" si="1"/>
        <v>0</v>
      </c>
      <c r="U19" s="160">
        <f t="shared" si="1"/>
        <v>0</v>
      </c>
      <c r="V19" s="160">
        <f t="shared" si="1"/>
        <v>0</v>
      </c>
      <c r="W19" s="160">
        <f>SUM(D19:V19)</f>
        <v>3055.6599999999994</v>
      </c>
      <c r="X19" s="77"/>
    </row>
    <row r="20" spans="1:24" s="41" customFormat="1" x14ac:dyDescent="0.2">
      <c r="A20" s="159"/>
      <c r="B20" s="55"/>
      <c r="C20" s="61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77"/>
    </row>
    <row r="21" spans="1:24" s="41" customFormat="1" x14ac:dyDescent="0.2">
      <c r="A21" s="73" t="s">
        <v>8</v>
      </c>
      <c r="B21" s="55"/>
      <c r="C21" s="63"/>
      <c r="D21" s="42">
        <f t="shared" ref="D21:W21" si="2">SUM(D19,D8)</f>
        <v>70</v>
      </c>
      <c r="E21" s="42">
        <f t="shared" si="2"/>
        <v>87.63</v>
      </c>
      <c r="F21" s="42">
        <f t="shared" si="2"/>
        <v>413.48</v>
      </c>
      <c r="G21" s="42">
        <f t="shared" si="2"/>
        <v>201</v>
      </c>
      <c r="H21" s="42">
        <f t="shared" si="2"/>
        <v>466.64</v>
      </c>
      <c r="I21" s="42">
        <f t="shared" si="2"/>
        <v>116.8</v>
      </c>
      <c r="J21" s="42">
        <f t="shared" si="2"/>
        <v>155.31</v>
      </c>
      <c r="K21" s="42">
        <f t="shared" si="2"/>
        <v>0</v>
      </c>
      <c r="L21" s="42">
        <f t="shared" si="2"/>
        <v>16.04</v>
      </c>
      <c r="M21" s="42">
        <f t="shared" si="2"/>
        <v>691.22</v>
      </c>
      <c r="N21" s="42">
        <f t="shared" si="2"/>
        <v>420.52</v>
      </c>
      <c r="O21" s="42">
        <f t="shared" si="2"/>
        <v>866.93</v>
      </c>
      <c r="P21" s="42">
        <f t="shared" si="2"/>
        <v>0</v>
      </c>
      <c r="Q21" s="42">
        <f t="shared" si="2"/>
        <v>0</v>
      </c>
      <c r="R21" s="42">
        <f t="shared" si="2"/>
        <v>0</v>
      </c>
      <c r="S21" s="42">
        <f t="shared" si="2"/>
        <v>0</v>
      </c>
      <c r="T21" s="42">
        <f t="shared" si="2"/>
        <v>0</v>
      </c>
      <c r="U21" s="42">
        <f t="shared" si="2"/>
        <v>0</v>
      </c>
      <c r="V21" s="42">
        <f t="shared" si="2"/>
        <v>0</v>
      </c>
      <c r="W21" s="42">
        <f t="shared" si="2"/>
        <v>3505.5699999999993</v>
      </c>
      <c r="X21" s="75"/>
    </row>
    <row r="22" spans="1:24" x14ac:dyDescent="0.2">
      <c r="A22" s="107"/>
      <c r="B22" s="56" t="s">
        <v>61</v>
      </c>
      <c r="C22" s="62">
        <v>22111</v>
      </c>
      <c r="E22" s="155"/>
      <c r="H22" s="40">
        <v>233.32</v>
      </c>
      <c r="W22" s="112"/>
    </row>
    <row r="23" spans="1:24" x14ac:dyDescent="0.2">
      <c r="A23" s="107"/>
      <c r="B23" s="56" t="s">
        <v>61</v>
      </c>
      <c r="C23" s="62">
        <v>22112</v>
      </c>
      <c r="E23" s="155"/>
      <c r="I23" s="40">
        <v>58.4</v>
      </c>
      <c r="W23" s="112"/>
    </row>
    <row r="24" spans="1:24" x14ac:dyDescent="0.2">
      <c r="A24" s="54">
        <v>43646</v>
      </c>
      <c r="B24" s="161" t="s">
        <v>87</v>
      </c>
      <c r="C24" s="57">
        <v>22114</v>
      </c>
      <c r="D24" s="40"/>
      <c r="E24" s="155"/>
      <c r="F24" s="34"/>
      <c r="G24" s="45"/>
      <c r="H24" s="45"/>
      <c r="I24" s="45"/>
      <c r="J24" s="45">
        <v>45</v>
      </c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112"/>
    </row>
    <row r="25" spans="1:24" x14ac:dyDescent="0.2">
      <c r="A25" s="54">
        <v>44006</v>
      </c>
      <c r="B25" s="161"/>
      <c r="C25" s="57">
        <v>22115</v>
      </c>
      <c r="D25" s="40">
        <v>52.86</v>
      </c>
      <c r="E25" s="155"/>
      <c r="F25" s="40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112"/>
    </row>
    <row r="26" spans="1:24" x14ac:dyDescent="0.2">
      <c r="A26" s="54">
        <v>44004</v>
      </c>
      <c r="B26" s="161" t="s">
        <v>88</v>
      </c>
      <c r="C26" s="57" t="s">
        <v>74</v>
      </c>
      <c r="D26" s="40"/>
      <c r="E26" s="155"/>
      <c r="F26" s="40">
        <v>5.0599999999999996</v>
      </c>
      <c r="G26" s="45"/>
      <c r="H26" s="45"/>
      <c r="I26" s="45"/>
      <c r="J26" s="45">
        <v>25.31</v>
      </c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112"/>
    </row>
    <row r="27" spans="1:24" x14ac:dyDescent="0.2">
      <c r="A27" s="54">
        <v>44007</v>
      </c>
      <c r="B27" s="161" t="s">
        <v>89</v>
      </c>
      <c r="C27" s="57">
        <v>22113</v>
      </c>
      <c r="D27" s="40"/>
      <c r="E27" s="155"/>
      <c r="F27" s="40"/>
      <c r="G27" s="45"/>
      <c r="H27" s="45"/>
      <c r="I27" s="45"/>
      <c r="J27" s="45">
        <v>75</v>
      </c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112"/>
    </row>
    <row r="28" spans="1:24" ht="11.25" customHeight="1" x14ac:dyDescent="0.2">
      <c r="A28" s="54">
        <v>43992</v>
      </c>
      <c r="B28" s="161" t="s">
        <v>61</v>
      </c>
      <c r="C28" s="57">
        <v>3929</v>
      </c>
      <c r="D28" s="169"/>
      <c r="E28" s="155"/>
      <c r="F28" s="34"/>
      <c r="G28" s="45">
        <v>100.5</v>
      </c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112"/>
    </row>
    <row r="29" spans="1:24" s="41" customFormat="1" x14ac:dyDescent="0.2">
      <c r="A29" s="159" t="s">
        <v>9</v>
      </c>
      <c r="B29" s="55"/>
      <c r="C29" s="61"/>
      <c r="D29" s="160">
        <f t="shared" ref="D29:V29" si="3">SUM(D22:D28)</f>
        <v>52.86</v>
      </c>
      <c r="E29" s="160">
        <f t="shared" si="3"/>
        <v>0</v>
      </c>
      <c r="F29" s="160">
        <f t="shared" si="3"/>
        <v>5.0599999999999996</v>
      </c>
      <c r="G29" s="160">
        <f t="shared" si="3"/>
        <v>100.5</v>
      </c>
      <c r="H29" s="160">
        <f t="shared" si="3"/>
        <v>233.32</v>
      </c>
      <c r="I29" s="160">
        <f t="shared" si="3"/>
        <v>58.4</v>
      </c>
      <c r="J29" s="160">
        <f t="shared" si="3"/>
        <v>145.31</v>
      </c>
      <c r="K29" s="160">
        <f t="shared" si="3"/>
        <v>0</v>
      </c>
      <c r="L29" s="160">
        <f t="shared" si="3"/>
        <v>0</v>
      </c>
      <c r="M29" s="160">
        <f t="shared" si="3"/>
        <v>0</v>
      </c>
      <c r="N29" s="160">
        <f t="shared" si="3"/>
        <v>0</v>
      </c>
      <c r="O29" s="160">
        <f t="shared" si="3"/>
        <v>0</v>
      </c>
      <c r="P29" s="160">
        <f t="shared" si="3"/>
        <v>0</v>
      </c>
      <c r="Q29" s="160">
        <f t="shared" si="3"/>
        <v>0</v>
      </c>
      <c r="R29" s="160">
        <f t="shared" si="3"/>
        <v>0</v>
      </c>
      <c r="S29" s="160">
        <f t="shared" si="3"/>
        <v>0</v>
      </c>
      <c r="T29" s="160">
        <f t="shared" si="3"/>
        <v>0</v>
      </c>
      <c r="U29" s="160">
        <f t="shared" si="3"/>
        <v>0</v>
      </c>
      <c r="V29" s="160">
        <f t="shared" si="3"/>
        <v>0</v>
      </c>
      <c r="W29" s="160">
        <f>SUM(D29:V29)</f>
        <v>595.45000000000005</v>
      </c>
      <c r="X29" s="77"/>
    </row>
    <row r="30" spans="1:24" s="41" customFormat="1" x14ac:dyDescent="0.2">
      <c r="A30" s="73"/>
      <c r="B30" s="55"/>
      <c r="C30" s="61"/>
      <c r="D30" s="42"/>
      <c r="E30" s="155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6"/>
      <c r="U30" s="46"/>
      <c r="V30" s="46"/>
      <c r="W30" s="79"/>
      <c r="X30" s="77"/>
    </row>
    <row r="31" spans="1:24" s="100" customFormat="1" x14ac:dyDescent="0.2">
      <c r="A31" s="102" t="s">
        <v>8</v>
      </c>
      <c r="B31" s="101"/>
      <c r="C31" s="103"/>
      <c r="D31" s="104">
        <f t="shared" ref="D31:W31" si="4">SUM(D29,D21)</f>
        <v>122.86</v>
      </c>
      <c r="E31" s="104">
        <f t="shared" si="4"/>
        <v>87.63</v>
      </c>
      <c r="F31" s="104">
        <f t="shared" si="4"/>
        <v>418.54</v>
      </c>
      <c r="G31" s="104">
        <f t="shared" si="4"/>
        <v>301.5</v>
      </c>
      <c r="H31" s="104">
        <f t="shared" si="4"/>
        <v>699.96</v>
      </c>
      <c r="I31" s="104">
        <f t="shared" si="4"/>
        <v>175.2</v>
      </c>
      <c r="J31" s="104">
        <f t="shared" si="4"/>
        <v>300.62</v>
      </c>
      <c r="K31" s="104">
        <f t="shared" si="4"/>
        <v>0</v>
      </c>
      <c r="L31" s="104">
        <f t="shared" si="4"/>
        <v>16.04</v>
      </c>
      <c r="M31" s="104">
        <f t="shared" si="4"/>
        <v>691.22</v>
      </c>
      <c r="N31" s="104">
        <f t="shared" si="4"/>
        <v>420.52</v>
      </c>
      <c r="O31" s="104">
        <f t="shared" si="4"/>
        <v>866.93</v>
      </c>
      <c r="P31" s="104">
        <f t="shared" si="4"/>
        <v>0</v>
      </c>
      <c r="Q31" s="104">
        <f t="shared" si="4"/>
        <v>0</v>
      </c>
      <c r="R31" s="104">
        <f t="shared" si="4"/>
        <v>0</v>
      </c>
      <c r="S31" s="104">
        <f t="shared" si="4"/>
        <v>0</v>
      </c>
      <c r="T31" s="104">
        <f t="shared" si="4"/>
        <v>0</v>
      </c>
      <c r="U31" s="104">
        <f t="shared" si="4"/>
        <v>0</v>
      </c>
      <c r="V31" s="104">
        <f t="shared" si="4"/>
        <v>0</v>
      </c>
      <c r="W31" s="104">
        <f t="shared" si="4"/>
        <v>4101.0199999999995</v>
      </c>
      <c r="X31" s="105"/>
    </row>
    <row r="32" spans="1:24" x14ac:dyDescent="0.2">
      <c r="B32" s="56" t="s">
        <v>71</v>
      </c>
      <c r="C32" s="62">
        <v>22117</v>
      </c>
      <c r="E32" s="155"/>
      <c r="H32" s="40">
        <v>233.32</v>
      </c>
      <c r="W32" s="112"/>
    </row>
    <row r="33" spans="1:24" ht="13.5" customHeight="1" x14ac:dyDescent="0.2">
      <c r="B33" s="56" t="s">
        <v>71</v>
      </c>
      <c r="C33" s="59">
        <v>22118</v>
      </c>
      <c r="E33" s="155"/>
      <c r="I33" s="40">
        <v>58.4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112"/>
      <c r="X33" s="34"/>
    </row>
    <row r="34" spans="1:24" ht="13.5" customHeight="1" x14ac:dyDescent="0.2">
      <c r="A34" s="54">
        <v>44034</v>
      </c>
      <c r="B34" s="56" t="s">
        <v>105</v>
      </c>
      <c r="C34" s="59" t="s">
        <v>74</v>
      </c>
      <c r="E34" s="155"/>
      <c r="F34" s="37">
        <v>5.0599999999999996</v>
      </c>
      <c r="J34" s="37">
        <v>25.31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112"/>
      <c r="X34" s="34"/>
    </row>
    <row r="35" spans="1:24" ht="13.5" customHeight="1" x14ac:dyDescent="0.2">
      <c r="A35" s="54">
        <v>44040</v>
      </c>
      <c r="B35" s="56">
        <v>27419</v>
      </c>
      <c r="C35" s="59">
        <v>22116</v>
      </c>
      <c r="D35" s="37">
        <v>4018.15</v>
      </c>
      <c r="E35" s="155"/>
      <c r="F35" s="37">
        <v>803.63</v>
      </c>
      <c r="G35" s="37">
        <v>3574.62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112"/>
      <c r="X35" s="34"/>
    </row>
    <row r="36" spans="1:24" ht="13.5" customHeight="1" x14ac:dyDescent="0.2">
      <c r="A36" s="54">
        <v>44026</v>
      </c>
      <c r="B36" s="161" t="s">
        <v>108</v>
      </c>
      <c r="C36" s="59">
        <v>22121</v>
      </c>
      <c r="E36" s="155"/>
      <c r="H36" s="37"/>
      <c r="I36" s="37"/>
      <c r="J36" s="37"/>
      <c r="K36" s="37"/>
      <c r="L36" s="37"/>
      <c r="M36" s="37"/>
      <c r="N36" s="37"/>
      <c r="O36" s="37"/>
      <c r="P36" s="37"/>
      <c r="Q36" s="37">
        <v>923.59</v>
      </c>
      <c r="R36" s="37"/>
      <c r="S36" s="37"/>
      <c r="T36" s="37"/>
      <c r="U36" s="37"/>
      <c r="V36" s="37"/>
      <c r="W36" s="112"/>
      <c r="X36" s="34"/>
    </row>
    <row r="37" spans="1:24" x14ac:dyDescent="0.2">
      <c r="A37" s="54">
        <v>44022</v>
      </c>
      <c r="B37" s="56">
        <v>4198</v>
      </c>
      <c r="C37" s="59"/>
      <c r="E37" s="155"/>
      <c r="G37" s="37">
        <v>100.5</v>
      </c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112"/>
    </row>
    <row r="38" spans="1:24" x14ac:dyDescent="0.2">
      <c r="A38" s="54">
        <v>44081</v>
      </c>
      <c r="B38" s="56">
        <v>8930</v>
      </c>
      <c r="C38" s="59" t="s">
        <v>107</v>
      </c>
      <c r="E38" s="155"/>
      <c r="F38" s="37">
        <v>30.59</v>
      </c>
      <c r="H38" s="37"/>
      <c r="I38" s="37"/>
      <c r="J38" s="37"/>
      <c r="K38" s="37"/>
      <c r="L38" s="37">
        <v>152.94999999999999</v>
      </c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112"/>
    </row>
    <row r="39" spans="1:24" x14ac:dyDescent="0.2">
      <c r="A39" s="54">
        <v>44035</v>
      </c>
      <c r="B39" s="56">
        <v>2362</v>
      </c>
      <c r="C39" s="59" t="s">
        <v>107</v>
      </c>
      <c r="E39" s="155"/>
      <c r="F39" s="37">
        <v>0.6</v>
      </c>
      <c r="H39" s="37"/>
      <c r="I39" s="37"/>
      <c r="J39" s="37">
        <v>2.99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112"/>
    </row>
    <row r="40" spans="1:24" x14ac:dyDescent="0.2">
      <c r="A40" s="54">
        <v>44043</v>
      </c>
      <c r="B40" s="56" t="s">
        <v>106</v>
      </c>
      <c r="C40" s="59">
        <v>22119</v>
      </c>
      <c r="E40" s="155"/>
      <c r="H40" s="37"/>
      <c r="I40" s="37"/>
      <c r="J40" s="37">
        <v>13.33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112"/>
    </row>
    <row r="41" spans="1:24" x14ac:dyDescent="0.2">
      <c r="A41" s="54">
        <v>44039</v>
      </c>
      <c r="B41" s="56">
        <v>3874</v>
      </c>
      <c r="C41" s="59">
        <v>22123</v>
      </c>
      <c r="D41" s="37">
        <v>32</v>
      </c>
      <c r="E41" s="155"/>
      <c r="F41" s="37">
        <v>6.4</v>
      </c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112"/>
    </row>
    <row r="42" spans="1:24" x14ac:dyDescent="0.2">
      <c r="A42" s="54">
        <v>44039</v>
      </c>
      <c r="B42" s="56">
        <v>727</v>
      </c>
      <c r="C42" s="59" t="s">
        <v>74</v>
      </c>
      <c r="D42" s="37">
        <v>25.78</v>
      </c>
      <c r="E42" s="155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112"/>
    </row>
    <row r="43" spans="1:24" s="41" customFormat="1" x14ac:dyDescent="0.2">
      <c r="A43" s="159" t="s">
        <v>10</v>
      </c>
      <c r="B43" s="55"/>
      <c r="C43" s="65"/>
      <c r="D43" s="160">
        <f t="shared" ref="D43:V43" si="5">SUM(D32:D42)</f>
        <v>4075.9300000000003</v>
      </c>
      <c r="E43" s="160">
        <f t="shared" si="5"/>
        <v>0</v>
      </c>
      <c r="F43" s="160">
        <f t="shared" si="5"/>
        <v>846.28</v>
      </c>
      <c r="G43" s="160">
        <f t="shared" si="5"/>
        <v>3675.12</v>
      </c>
      <c r="H43" s="160">
        <f t="shared" si="5"/>
        <v>233.32</v>
      </c>
      <c r="I43" s="160">
        <f t="shared" si="5"/>
        <v>58.4</v>
      </c>
      <c r="J43" s="160">
        <f t="shared" si="5"/>
        <v>41.629999999999995</v>
      </c>
      <c r="K43" s="160">
        <f t="shared" si="5"/>
        <v>0</v>
      </c>
      <c r="L43" s="160">
        <f t="shared" si="5"/>
        <v>152.94999999999999</v>
      </c>
      <c r="M43" s="160">
        <f t="shared" si="5"/>
        <v>0</v>
      </c>
      <c r="N43" s="160">
        <f t="shared" si="5"/>
        <v>0</v>
      </c>
      <c r="O43" s="160">
        <f t="shared" si="5"/>
        <v>0</v>
      </c>
      <c r="P43" s="160">
        <f t="shared" si="5"/>
        <v>0</v>
      </c>
      <c r="Q43" s="160">
        <f t="shared" si="5"/>
        <v>923.59</v>
      </c>
      <c r="R43" s="160">
        <f t="shared" si="5"/>
        <v>0</v>
      </c>
      <c r="S43" s="160">
        <f t="shared" si="5"/>
        <v>0</v>
      </c>
      <c r="T43" s="160">
        <f t="shared" si="5"/>
        <v>0</v>
      </c>
      <c r="U43" s="160">
        <f t="shared" si="5"/>
        <v>0</v>
      </c>
      <c r="V43" s="160">
        <f t="shared" si="5"/>
        <v>0</v>
      </c>
      <c r="W43" s="160">
        <f>SUM(D43:V43)</f>
        <v>10007.219999999999</v>
      </c>
      <c r="X43" s="75"/>
    </row>
    <row r="44" spans="1:24" s="41" customFormat="1" x14ac:dyDescent="0.2">
      <c r="A44" s="73"/>
      <c r="B44" s="55"/>
      <c r="C44" s="65"/>
      <c r="D44" s="42"/>
      <c r="E44" s="155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6"/>
      <c r="U44" s="46"/>
      <c r="V44" s="46"/>
      <c r="W44" s="79"/>
      <c r="X44" s="75"/>
    </row>
    <row r="45" spans="1:24" s="41" customFormat="1" x14ac:dyDescent="0.2">
      <c r="A45" s="73" t="s">
        <v>8</v>
      </c>
      <c r="B45" s="55"/>
      <c r="C45" s="65"/>
      <c r="D45" s="42">
        <f t="shared" ref="D45:W45" si="6">SUM(D43,D31)</f>
        <v>4198.79</v>
      </c>
      <c r="E45" s="42">
        <f t="shared" si="6"/>
        <v>87.63</v>
      </c>
      <c r="F45" s="42">
        <f t="shared" si="6"/>
        <v>1264.82</v>
      </c>
      <c r="G45" s="42">
        <f t="shared" si="6"/>
        <v>3976.62</v>
      </c>
      <c r="H45" s="42">
        <f t="shared" si="6"/>
        <v>933.28</v>
      </c>
      <c r="I45" s="42">
        <f t="shared" si="6"/>
        <v>233.6</v>
      </c>
      <c r="J45" s="42">
        <f t="shared" si="6"/>
        <v>342.25</v>
      </c>
      <c r="K45" s="42">
        <f t="shared" si="6"/>
        <v>0</v>
      </c>
      <c r="L45" s="42">
        <f t="shared" si="6"/>
        <v>168.98999999999998</v>
      </c>
      <c r="M45" s="42">
        <f t="shared" si="6"/>
        <v>691.22</v>
      </c>
      <c r="N45" s="42">
        <f t="shared" si="6"/>
        <v>420.52</v>
      </c>
      <c r="O45" s="42">
        <f t="shared" si="6"/>
        <v>866.93</v>
      </c>
      <c r="P45" s="42">
        <f t="shared" si="6"/>
        <v>0</v>
      </c>
      <c r="Q45" s="42">
        <f t="shared" si="6"/>
        <v>923.59</v>
      </c>
      <c r="R45" s="42">
        <f t="shared" si="6"/>
        <v>0</v>
      </c>
      <c r="S45" s="42">
        <f t="shared" si="6"/>
        <v>0</v>
      </c>
      <c r="T45" s="42">
        <f t="shared" si="6"/>
        <v>0</v>
      </c>
      <c r="U45" s="42">
        <f t="shared" si="6"/>
        <v>0</v>
      </c>
      <c r="V45" s="42">
        <f t="shared" si="6"/>
        <v>0</v>
      </c>
      <c r="W45" s="42">
        <f t="shared" si="6"/>
        <v>14108.239999999998</v>
      </c>
      <c r="X45" s="75"/>
    </row>
    <row r="46" spans="1:24" x14ac:dyDescent="0.2">
      <c r="B46" s="56" t="s">
        <v>37</v>
      </c>
      <c r="C46" s="59">
        <v>22127</v>
      </c>
      <c r="E46" s="155"/>
      <c r="H46" s="37">
        <v>233.32</v>
      </c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3"/>
    </row>
    <row r="47" spans="1:24" x14ac:dyDescent="0.2">
      <c r="B47" s="56" t="s">
        <v>37</v>
      </c>
      <c r="C47" s="59">
        <v>22128</v>
      </c>
      <c r="E47" s="155"/>
      <c r="H47" s="37"/>
      <c r="I47" s="37">
        <v>58.4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3"/>
    </row>
    <row r="48" spans="1:24" x14ac:dyDescent="0.2">
      <c r="A48" s="54">
        <v>44074</v>
      </c>
      <c r="B48" s="56" t="s">
        <v>54</v>
      </c>
      <c r="C48" s="59">
        <v>22129</v>
      </c>
      <c r="E48" s="155"/>
      <c r="H48" s="37"/>
      <c r="I48" s="37"/>
      <c r="J48" s="37">
        <v>7.8</v>
      </c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3"/>
    </row>
    <row r="49" spans="1:24" x14ac:dyDescent="0.2">
      <c r="A49" s="54">
        <v>44060</v>
      </c>
      <c r="B49" s="161" t="s">
        <v>109</v>
      </c>
      <c r="C49" s="62">
        <v>22126</v>
      </c>
      <c r="D49" s="37">
        <v>493.87</v>
      </c>
      <c r="E49" s="155"/>
      <c r="F49" s="37">
        <v>98.77</v>
      </c>
      <c r="G49" s="37">
        <v>439.36</v>
      </c>
    </row>
    <row r="50" spans="1:24" x14ac:dyDescent="0.2">
      <c r="A50" s="54">
        <v>44066</v>
      </c>
      <c r="B50" s="161" t="s">
        <v>113</v>
      </c>
      <c r="C50" s="62" t="s">
        <v>74</v>
      </c>
      <c r="E50" s="155"/>
      <c r="F50" s="37">
        <v>5.0599999999999996</v>
      </c>
      <c r="J50" s="40">
        <v>25.31</v>
      </c>
    </row>
    <row r="51" spans="1:24" x14ac:dyDescent="0.2">
      <c r="A51" s="54">
        <v>44053</v>
      </c>
      <c r="B51" s="161" t="s">
        <v>75</v>
      </c>
      <c r="C51" s="62" t="s">
        <v>74</v>
      </c>
      <c r="E51" s="155">
        <v>59.33</v>
      </c>
      <c r="F51" s="37">
        <v>2.97</v>
      </c>
    </row>
    <row r="52" spans="1:24" x14ac:dyDescent="0.2">
      <c r="A52" s="54">
        <v>44053</v>
      </c>
      <c r="B52" s="161" t="s">
        <v>110</v>
      </c>
      <c r="C52" s="62">
        <v>22124</v>
      </c>
      <c r="D52" s="37">
        <v>8586</v>
      </c>
      <c r="E52" s="155"/>
      <c r="G52" s="37">
        <v>6365</v>
      </c>
    </row>
    <row r="53" spans="1:24" x14ac:dyDescent="0.2">
      <c r="A53" s="54">
        <v>44069</v>
      </c>
      <c r="B53" s="161" t="s">
        <v>111</v>
      </c>
      <c r="C53" s="62">
        <v>22125</v>
      </c>
      <c r="D53" s="37">
        <v>370.64</v>
      </c>
      <c r="E53" s="155"/>
      <c r="F53" s="37">
        <v>23.36</v>
      </c>
      <c r="G53" s="37">
        <v>292.08999999999997</v>
      </c>
    </row>
    <row r="54" spans="1:24" x14ac:dyDescent="0.2">
      <c r="A54" s="54">
        <v>44053</v>
      </c>
      <c r="B54" s="56" t="s">
        <v>37</v>
      </c>
      <c r="E54" s="155"/>
      <c r="G54" s="37">
        <v>100.5</v>
      </c>
    </row>
    <row r="55" spans="1:24" s="41" customFormat="1" x14ac:dyDescent="0.2">
      <c r="A55" s="159" t="s">
        <v>11</v>
      </c>
      <c r="B55" s="55"/>
      <c r="C55" s="65"/>
      <c r="D55" s="160">
        <f t="shared" ref="D55:V55" si="7">SUM(D46:D54)</f>
        <v>9450.51</v>
      </c>
      <c r="E55" s="160">
        <f t="shared" si="7"/>
        <v>59.33</v>
      </c>
      <c r="F55" s="160">
        <f t="shared" si="7"/>
        <v>130.16</v>
      </c>
      <c r="G55" s="160">
        <f t="shared" si="7"/>
        <v>7196.95</v>
      </c>
      <c r="H55" s="160">
        <f t="shared" si="7"/>
        <v>233.32</v>
      </c>
      <c r="I55" s="160">
        <f t="shared" si="7"/>
        <v>58.4</v>
      </c>
      <c r="J55" s="160">
        <f t="shared" si="7"/>
        <v>33.11</v>
      </c>
      <c r="K55" s="160">
        <f t="shared" si="7"/>
        <v>0</v>
      </c>
      <c r="L55" s="160">
        <f t="shared" si="7"/>
        <v>0</v>
      </c>
      <c r="M55" s="160">
        <f t="shared" si="7"/>
        <v>0</v>
      </c>
      <c r="N55" s="160">
        <f t="shared" si="7"/>
        <v>0</v>
      </c>
      <c r="O55" s="160">
        <f t="shared" si="7"/>
        <v>0</v>
      </c>
      <c r="P55" s="160">
        <f t="shared" si="7"/>
        <v>0</v>
      </c>
      <c r="Q55" s="160">
        <f t="shared" si="7"/>
        <v>0</v>
      </c>
      <c r="R55" s="160">
        <f t="shared" si="7"/>
        <v>0</v>
      </c>
      <c r="S55" s="160">
        <f t="shared" si="7"/>
        <v>0</v>
      </c>
      <c r="T55" s="160">
        <f t="shared" si="7"/>
        <v>0</v>
      </c>
      <c r="U55" s="160">
        <f t="shared" si="7"/>
        <v>0</v>
      </c>
      <c r="V55" s="160">
        <f t="shared" si="7"/>
        <v>0</v>
      </c>
      <c r="W55" s="160">
        <f>SUM(D55:V55)</f>
        <v>17161.780000000002</v>
      </c>
      <c r="X55" s="75"/>
    </row>
    <row r="56" spans="1:24" x14ac:dyDescent="0.2">
      <c r="C56" s="59"/>
      <c r="E56" s="155"/>
      <c r="T56" s="46"/>
      <c r="U56" s="46"/>
      <c r="V56" s="46"/>
    </row>
    <row r="57" spans="1:24" s="41" customFormat="1" x14ac:dyDescent="0.2">
      <c r="A57" s="73" t="s">
        <v>8</v>
      </c>
      <c r="B57" s="55"/>
      <c r="C57" s="65"/>
      <c r="D57" s="42">
        <f t="shared" ref="D57:W57" si="8">SUM(D55,D45)</f>
        <v>13649.3</v>
      </c>
      <c r="E57" s="42">
        <f t="shared" si="8"/>
        <v>146.95999999999998</v>
      </c>
      <c r="F57" s="42">
        <f t="shared" si="8"/>
        <v>1394.98</v>
      </c>
      <c r="G57" s="42">
        <f t="shared" si="8"/>
        <v>11173.57</v>
      </c>
      <c r="H57" s="42">
        <f t="shared" si="8"/>
        <v>1166.5999999999999</v>
      </c>
      <c r="I57" s="42">
        <f t="shared" si="8"/>
        <v>292</v>
      </c>
      <c r="J57" s="42">
        <f t="shared" si="8"/>
        <v>375.36</v>
      </c>
      <c r="K57" s="42">
        <f t="shared" si="8"/>
        <v>0</v>
      </c>
      <c r="L57" s="42">
        <f t="shared" si="8"/>
        <v>168.98999999999998</v>
      </c>
      <c r="M57" s="42">
        <f t="shared" si="8"/>
        <v>691.22</v>
      </c>
      <c r="N57" s="42">
        <f t="shared" si="8"/>
        <v>420.52</v>
      </c>
      <c r="O57" s="42">
        <f t="shared" si="8"/>
        <v>866.93</v>
      </c>
      <c r="P57" s="42">
        <f t="shared" si="8"/>
        <v>0</v>
      </c>
      <c r="Q57" s="42">
        <f t="shared" si="8"/>
        <v>923.59</v>
      </c>
      <c r="R57" s="42">
        <f t="shared" si="8"/>
        <v>0</v>
      </c>
      <c r="S57" s="42">
        <f t="shared" si="8"/>
        <v>0</v>
      </c>
      <c r="T57" s="42">
        <f t="shared" si="8"/>
        <v>0</v>
      </c>
      <c r="U57" s="42">
        <f t="shared" si="8"/>
        <v>0</v>
      </c>
      <c r="V57" s="42">
        <f t="shared" si="8"/>
        <v>0</v>
      </c>
      <c r="W57" s="42">
        <f t="shared" si="8"/>
        <v>31270.02</v>
      </c>
      <c r="X57" s="75"/>
    </row>
    <row r="58" spans="1:24" s="114" customFormat="1" x14ac:dyDescent="0.2">
      <c r="A58" s="107"/>
      <c r="B58" s="106" t="s">
        <v>36</v>
      </c>
      <c r="C58" s="109">
        <v>22130</v>
      </c>
      <c r="D58" s="30"/>
      <c r="E58" s="155"/>
      <c r="F58" s="110"/>
      <c r="G58" s="111"/>
      <c r="H58" s="111">
        <v>272.18</v>
      </c>
      <c r="I58" s="111"/>
      <c r="J58" s="111"/>
      <c r="K58" s="111"/>
      <c r="L58" s="89"/>
      <c r="M58" s="111"/>
      <c r="N58" s="111"/>
      <c r="O58" s="111"/>
      <c r="P58" s="111"/>
      <c r="Q58" s="108"/>
      <c r="R58" s="111"/>
      <c r="S58" s="110"/>
      <c r="T58" s="110"/>
      <c r="U58" s="110"/>
      <c r="V58" s="110"/>
      <c r="W58" s="112"/>
      <c r="X58" s="113"/>
    </row>
    <row r="59" spans="1:24" x14ac:dyDescent="0.2">
      <c r="B59" s="106" t="s">
        <v>36</v>
      </c>
      <c r="C59" s="60">
        <v>22131</v>
      </c>
      <c r="D59" s="30"/>
      <c r="E59" s="155"/>
      <c r="F59" s="34"/>
      <c r="H59" s="37"/>
      <c r="I59" s="37">
        <v>68</v>
      </c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112"/>
      <c r="X59" s="52" t="s">
        <v>112</v>
      </c>
    </row>
    <row r="60" spans="1:24" s="78" customFormat="1" x14ac:dyDescent="0.2">
      <c r="A60" s="54">
        <v>43845</v>
      </c>
      <c r="B60" s="161" t="s">
        <v>115</v>
      </c>
      <c r="C60" s="62">
        <v>22133</v>
      </c>
      <c r="D60" s="30">
        <v>240.8</v>
      </c>
      <c r="E60" s="155"/>
      <c r="F60" s="37"/>
      <c r="G60" s="37"/>
      <c r="H60" s="40"/>
      <c r="I60" s="40"/>
      <c r="J60" s="40"/>
      <c r="K60" s="40"/>
      <c r="L60" s="40"/>
      <c r="M60" s="40"/>
      <c r="N60" s="40"/>
      <c r="O60" s="40"/>
      <c r="P60" s="40"/>
      <c r="Q60" s="34"/>
      <c r="R60" s="40"/>
      <c r="S60" s="40"/>
      <c r="T60" s="40"/>
      <c r="U60" s="40"/>
      <c r="V60" s="40"/>
      <c r="W60" s="112"/>
      <c r="X60" s="52"/>
    </row>
    <row r="61" spans="1:24" x14ac:dyDescent="0.2">
      <c r="A61" s="54">
        <v>44096</v>
      </c>
      <c r="B61" s="56" t="s">
        <v>114</v>
      </c>
      <c r="C61" s="62" t="s">
        <v>74</v>
      </c>
      <c r="D61" s="30"/>
      <c r="E61" s="155"/>
      <c r="F61" s="37">
        <v>5.0599999999999996</v>
      </c>
      <c r="J61" s="40">
        <v>25.31</v>
      </c>
      <c r="W61" s="112"/>
    </row>
    <row r="62" spans="1:24" x14ac:dyDescent="0.2">
      <c r="A62" s="54">
        <v>44104</v>
      </c>
      <c r="B62" s="56" t="s">
        <v>54</v>
      </c>
      <c r="C62" s="62">
        <v>22132</v>
      </c>
      <c r="D62" s="30"/>
      <c r="E62" s="155"/>
      <c r="J62" s="40">
        <v>94.38</v>
      </c>
      <c r="W62" s="112"/>
    </row>
    <row r="63" spans="1:24" x14ac:dyDescent="0.2">
      <c r="A63" s="54">
        <v>44104</v>
      </c>
      <c r="B63" s="56">
        <v>542</v>
      </c>
      <c r="C63" s="62">
        <v>22134</v>
      </c>
      <c r="D63" s="30"/>
      <c r="E63" s="155"/>
      <c r="J63" s="40">
        <v>11.66</v>
      </c>
      <c r="W63" s="112"/>
    </row>
    <row r="64" spans="1:24" x14ac:dyDescent="0.2">
      <c r="D64" s="30"/>
      <c r="E64" s="155"/>
      <c r="W64" s="112"/>
    </row>
    <row r="65" spans="1:24" s="41" customFormat="1" x14ac:dyDescent="0.2">
      <c r="A65" s="54">
        <v>44088</v>
      </c>
      <c r="B65" s="56" t="s">
        <v>104</v>
      </c>
      <c r="C65" s="65"/>
      <c r="D65" s="30"/>
      <c r="E65" s="155"/>
      <c r="F65" s="42"/>
      <c r="G65" s="37">
        <v>100.5</v>
      </c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112"/>
      <c r="X65" s="75"/>
    </row>
    <row r="66" spans="1:24" s="41" customFormat="1" x14ac:dyDescent="0.2">
      <c r="A66" s="159" t="s">
        <v>12</v>
      </c>
      <c r="B66" s="55"/>
      <c r="C66" s="65"/>
      <c r="D66" s="160">
        <f t="shared" ref="D66:V66" si="9">SUM(D58:D65)</f>
        <v>240.8</v>
      </c>
      <c r="E66" s="160">
        <f t="shared" si="9"/>
        <v>0</v>
      </c>
      <c r="F66" s="160">
        <f t="shared" si="9"/>
        <v>5.0599999999999996</v>
      </c>
      <c r="G66" s="160">
        <f t="shared" si="9"/>
        <v>100.5</v>
      </c>
      <c r="H66" s="160">
        <f t="shared" si="9"/>
        <v>272.18</v>
      </c>
      <c r="I66" s="160">
        <f t="shared" si="9"/>
        <v>68</v>
      </c>
      <c r="J66" s="160">
        <f t="shared" si="9"/>
        <v>131.35</v>
      </c>
      <c r="K66" s="160">
        <f t="shared" si="9"/>
        <v>0</v>
      </c>
      <c r="L66" s="160">
        <f t="shared" si="9"/>
        <v>0</v>
      </c>
      <c r="M66" s="160">
        <f t="shared" si="9"/>
        <v>0</v>
      </c>
      <c r="N66" s="160">
        <f t="shared" si="9"/>
        <v>0</v>
      </c>
      <c r="O66" s="160">
        <f t="shared" si="9"/>
        <v>0</v>
      </c>
      <c r="P66" s="160">
        <f t="shared" si="9"/>
        <v>0</v>
      </c>
      <c r="Q66" s="160">
        <f t="shared" si="9"/>
        <v>0</v>
      </c>
      <c r="R66" s="160">
        <f t="shared" si="9"/>
        <v>0</v>
      </c>
      <c r="S66" s="160">
        <f t="shared" si="9"/>
        <v>0</v>
      </c>
      <c r="T66" s="160">
        <f t="shared" si="9"/>
        <v>0</v>
      </c>
      <c r="U66" s="160">
        <f t="shared" si="9"/>
        <v>0</v>
      </c>
      <c r="V66" s="160">
        <f t="shared" si="9"/>
        <v>0</v>
      </c>
      <c r="W66" s="160">
        <f>SUM(D66:V66)</f>
        <v>817.89</v>
      </c>
      <c r="X66" s="75"/>
    </row>
    <row r="67" spans="1:24" s="41" customFormat="1" x14ac:dyDescent="0.2">
      <c r="A67" s="73"/>
      <c r="B67" s="156"/>
      <c r="C67" s="66"/>
      <c r="D67" s="46"/>
      <c r="E67" s="155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80"/>
      <c r="X67" s="75"/>
    </row>
    <row r="68" spans="1:24" s="41" customFormat="1" x14ac:dyDescent="0.2">
      <c r="A68" s="73" t="s">
        <v>8</v>
      </c>
      <c r="B68" s="55"/>
      <c r="C68" s="65"/>
      <c r="D68" s="42">
        <f t="shared" ref="D68:W68" si="10">SUM(D66,D57)</f>
        <v>13890.099999999999</v>
      </c>
      <c r="E68" s="42">
        <f t="shared" si="10"/>
        <v>146.95999999999998</v>
      </c>
      <c r="F68" s="42">
        <f t="shared" si="10"/>
        <v>1400.04</v>
      </c>
      <c r="G68" s="42">
        <f t="shared" si="10"/>
        <v>11274.07</v>
      </c>
      <c r="H68" s="42">
        <f t="shared" si="10"/>
        <v>1438.78</v>
      </c>
      <c r="I68" s="42">
        <f t="shared" si="10"/>
        <v>360</v>
      </c>
      <c r="J68" s="42">
        <f t="shared" si="10"/>
        <v>506.71000000000004</v>
      </c>
      <c r="K68" s="42">
        <f t="shared" si="10"/>
        <v>0</v>
      </c>
      <c r="L68" s="42">
        <f t="shared" si="10"/>
        <v>168.98999999999998</v>
      </c>
      <c r="M68" s="42">
        <f t="shared" si="10"/>
        <v>691.22</v>
      </c>
      <c r="N68" s="42">
        <f t="shared" si="10"/>
        <v>420.52</v>
      </c>
      <c r="O68" s="42">
        <f t="shared" si="10"/>
        <v>866.93</v>
      </c>
      <c r="P68" s="42">
        <f t="shared" si="10"/>
        <v>0</v>
      </c>
      <c r="Q68" s="42">
        <f t="shared" si="10"/>
        <v>923.59</v>
      </c>
      <c r="R68" s="42">
        <f t="shared" si="10"/>
        <v>0</v>
      </c>
      <c r="S68" s="42">
        <f t="shared" si="10"/>
        <v>0</v>
      </c>
      <c r="T68" s="42">
        <f t="shared" si="10"/>
        <v>0</v>
      </c>
      <c r="U68" s="42">
        <f t="shared" si="10"/>
        <v>0</v>
      </c>
      <c r="V68" s="42">
        <f t="shared" si="10"/>
        <v>0</v>
      </c>
      <c r="W68" s="42">
        <f t="shared" si="10"/>
        <v>32087.91</v>
      </c>
      <c r="X68" s="75"/>
    </row>
    <row r="69" spans="1:24" x14ac:dyDescent="0.2">
      <c r="A69" s="72"/>
      <c r="B69" s="53" t="s">
        <v>38</v>
      </c>
      <c r="C69" s="84">
        <v>22137</v>
      </c>
      <c r="D69" s="30"/>
      <c r="E69" s="155"/>
      <c r="F69" s="30"/>
      <c r="G69" s="31"/>
      <c r="H69" s="31">
        <v>239.78</v>
      </c>
      <c r="I69" s="31"/>
      <c r="J69" s="31"/>
      <c r="K69" s="31"/>
      <c r="M69" s="31"/>
      <c r="N69" s="31"/>
      <c r="O69" s="31"/>
      <c r="P69" s="31"/>
      <c r="Q69" s="32"/>
      <c r="R69" s="31"/>
      <c r="S69" s="30"/>
      <c r="T69" s="30"/>
      <c r="U69" s="30"/>
      <c r="V69" s="30"/>
      <c r="W69" s="112"/>
    </row>
    <row r="70" spans="1:24" x14ac:dyDescent="0.2">
      <c r="A70" s="72"/>
      <c r="B70" s="53" t="s">
        <v>38</v>
      </c>
      <c r="C70" s="84">
        <v>22138</v>
      </c>
      <c r="D70" s="30"/>
      <c r="E70" s="155"/>
      <c r="F70" s="30"/>
      <c r="G70" s="31"/>
      <c r="H70" s="31"/>
      <c r="I70" s="31">
        <v>60</v>
      </c>
      <c r="K70" s="31"/>
      <c r="M70" s="31"/>
      <c r="N70" s="31"/>
      <c r="O70" s="31"/>
      <c r="P70" s="31"/>
      <c r="Q70" s="32"/>
      <c r="R70" s="31"/>
      <c r="S70" s="30"/>
      <c r="T70" s="30"/>
      <c r="U70" s="30"/>
      <c r="V70" s="30"/>
      <c r="W70" s="112"/>
    </row>
    <row r="71" spans="1:24" x14ac:dyDescent="0.2">
      <c r="A71" s="72">
        <v>44113</v>
      </c>
      <c r="B71" s="53">
        <v>1607</v>
      </c>
      <c r="C71" s="84">
        <v>22136</v>
      </c>
      <c r="D71" s="30"/>
      <c r="E71" s="155"/>
      <c r="F71" s="30">
        <v>40</v>
      </c>
      <c r="G71" s="31"/>
      <c r="H71" s="31"/>
      <c r="I71" s="31"/>
      <c r="J71" s="40">
        <v>200</v>
      </c>
      <c r="K71" s="31"/>
      <c r="M71" s="31"/>
      <c r="N71" s="31"/>
      <c r="O71" s="31"/>
      <c r="P71" s="31"/>
      <c r="Q71" s="32"/>
      <c r="R71" s="31"/>
      <c r="S71" s="30"/>
      <c r="T71" s="30"/>
      <c r="U71" s="30"/>
      <c r="V71" s="30"/>
      <c r="W71" s="112"/>
    </row>
    <row r="72" spans="1:24" x14ac:dyDescent="0.2">
      <c r="A72" s="72">
        <v>44126</v>
      </c>
      <c r="B72" s="53"/>
      <c r="C72" s="84" t="s">
        <v>74</v>
      </c>
      <c r="D72" s="30"/>
      <c r="E72" s="155"/>
      <c r="F72" s="30">
        <v>5.0599999999999996</v>
      </c>
      <c r="G72" s="31"/>
      <c r="H72" s="31"/>
      <c r="I72" s="31"/>
      <c r="J72" s="40">
        <v>25.31</v>
      </c>
      <c r="K72" s="31"/>
      <c r="M72" s="31"/>
      <c r="N72" s="31"/>
      <c r="O72" s="31"/>
      <c r="P72" s="31"/>
      <c r="Q72" s="32"/>
      <c r="R72" s="31"/>
      <c r="S72" s="30"/>
      <c r="T72" s="30"/>
      <c r="U72" s="30"/>
      <c r="V72" s="30"/>
      <c r="W72" s="112"/>
    </row>
    <row r="73" spans="1:24" x14ac:dyDescent="0.2">
      <c r="A73" s="72">
        <v>44133</v>
      </c>
      <c r="B73" s="168" t="s">
        <v>54</v>
      </c>
      <c r="C73" s="84">
        <v>22139</v>
      </c>
      <c r="D73" s="30"/>
      <c r="E73" s="155"/>
      <c r="F73" s="30"/>
      <c r="G73" s="31"/>
      <c r="H73" s="31"/>
      <c r="I73" s="31"/>
      <c r="J73" s="31">
        <v>21.38</v>
      </c>
      <c r="K73" s="31"/>
      <c r="M73" s="31"/>
      <c r="N73" s="31"/>
      <c r="O73" s="31"/>
      <c r="P73" s="31"/>
      <c r="Q73" s="32"/>
      <c r="R73" s="31"/>
      <c r="T73" s="30"/>
      <c r="U73" s="30"/>
      <c r="V73" s="30"/>
      <c r="W73" s="112"/>
    </row>
    <row r="74" spans="1:24" x14ac:dyDescent="0.2">
      <c r="A74" s="54">
        <v>44116</v>
      </c>
      <c r="B74" s="56">
        <v>1</v>
      </c>
      <c r="C74" s="60"/>
      <c r="E74" s="155"/>
      <c r="G74" s="37">
        <v>100.5</v>
      </c>
      <c r="H74" s="37"/>
      <c r="I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112"/>
    </row>
    <row r="75" spans="1:24" x14ac:dyDescent="0.2">
      <c r="C75" s="59"/>
      <c r="E75" s="155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112"/>
    </row>
    <row r="76" spans="1:24" s="41" customFormat="1" x14ac:dyDescent="0.2">
      <c r="A76" s="159" t="s">
        <v>13</v>
      </c>
      <c r="B76" s="55"/>
      <c r="C76" s="65"/>
      <c r="D76" s="160">
        <f t="shared" ref="D76:V76" si="11">SUM(D69:D75)</f>
        <v>0</v>
      </c>
      <c r="E76" s="160">
        <f t="shared" si="11"/>
        <v>0</v>
      </c>
      <c r="F76" s="160">
        <f t="shared" si="11"/>
        <v>45.06</v>
      </c>
      <c r="G76" s="160">
        <f t="shared" si="11"/>
        <v>100.5</v>
      </c>
      <c r="H76" s="160">
        <f t="shared" si="11"/>
        <v>239.78</v>
      </c>
      <c r="I76" s="160">
        <f t="shared" si="11"/>
        <v>60</v>
      </c>
      <c r="J76" s="160">
        <f t="shared" si="11"/>
        <v>246.69</v>
      </c>
      <c r="K76" s="160">
        <f t="shared" si="11"/>
        <v>0</v>
      </c>
      <c r="L76" s="160">
        <f t="shared" si="11"/>
        <v>0</v>
      </c>
      <c r="M76" s="160">
        <f t="shared" si="11"/>
        <v>0</v>
      </c>
      <c r="N76" s="160">
        <f t="shared" si="11"/>
        <v>0</v>
      </c>
      <c r="O76" s="160">
        <f t="shared" si="11"/>
        <v>0</v>
      </c>
      <c r="P76" s="160">
        <f t="shared" si="11"/>
        <v>0</v>
      </c>
      <c r="Q76" s="160">
        <f t="shared" si="11"/>
        <v>0</v>
      </c>
      <c r="R76" s="160">
        <f t="shared" si="11"/>
        <v>0</v>
      </c>
      <c r="S76" s="160">
        <f t="shared" si="11"/>
        <v>0</v>
      </c>
      <c r="T76" s="160">
        <f t="shared" si="11"/>
        <v>0</v>
      </c>
      <c r="U76" s="160">
        <f t="shared" si="11"/>
        <v>0</v>
      </c>
      <c r="V76" s="160">
        <f t="shared" si="11"/>
        <v>0</v>
      </c>
      <c r="W76" s="160">
        <f>SUM(D76:V76)</f>
        <v>692.03</v>
      </c>
      <c r="X76" s="75"/>
    </row>
    <row r="77" spans="1:24" s="41" customFormat="1" x14ac:dyDescent="0.2">
      <c r="A77" s="73"/>
      <c r="B77" s="156"/>
      <c r="C77" s="66"/>
      <c r="D77" s="46"/>
      <c r="E77" s="155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80"/>
      <c r="X77" s="75"/>
    </row>
    <row r="78" spans="1:24" s="41" customFormat="1" x14ac:dyDescent="0.2">
      <c r="A78" s="73" t="s">
        <v>8</v>
      </c>
      <c r="B78" s="55"/>
      <c r="C78" s="65"/>
      <c r="D78" s="42">
        <f t="shared" ref="D78:W78" si="12">SUM(D76,D68)</f>
        <v>13890.099999999999</v>
      </c>
      <c r="E78" s="42">
        <f t="shared" si="12"/>
        <v>146.95999999999998</v>
      </c>
      <c r="F78" s="42">
        <f t="shared" si="12"/>
        <v>1445.1</v>
      </c>
      <c r="G78" s="42">
        <f t="shared" si="12"/>
        <v>11374.57</v>
      </c>
      <c r="H78" s="42">
        <f t="shared" si="12"/>
        <v>1678.56</v>
      </c>
      <c r="I78" s="42">
        <f t="shared" si="12"/>
        <v>420</v>
      </c>
      <c r="J78" s="42">
        <f t="shared" si="12"/>
        <v>753.40000000000009</v>
      </c>
      <c r="K78" s="42">
        <f t="shared" si="12"/>
        <v>0</v>
      </c>
      <c r="L78" s="42">
        <f t="shared" si="12"/>
        <v>168.98999999999998</v>
      </c>
      <c r="M78" s="42">
        <f t="shared" si="12"/>
        <v>691.22</v>
      </c>
      <c r="N78" s="42">
        <f t="shared" si="12"/>
        <v>420.52</v>
      </c>
      <c r="O78" s="42">
        <f t="shared" si="12"/>
        <v>866.93</v>
      </c>
      <c r="P78" s="42">
        <f t="shared" si="12"/>
        <v>0</v>
      </c>
      <c r="Q78" s="42">
        <f t="shared" si="12"/>
        <v>923.59</v>
      </c>
      <c r="R78" s="42">
        <f t="shared" si="12"/>
        <v>0</v>
      </c>
      <c r="S78" s="42">
        <f t="shared" si="12"/>
        <v>0</v>
      </c>
      <c r="T78" s="42">
        <f t="shared" si="12"/>
        <v>0</v>
      </c>
      <c r="U78" s="42">
        <f t="shared" si="12"/>
        <v>0</v>
      </c>
      <c r="V78" s="42">
        <f t="shared" si="12"/>
        <v>0</v>
      </c>
      <c r="W78" s="42">
        <f t="shared" si="12"/>
        <v>32779.94</v>
      </c>
      <c r="X78" s="75"/>
    </row>
    <row r="79" spans="1:24" x14ac:dyDescent="0.2">
      <c r="B79" s="56" t="s">
        <v>39</v>
      </c>
      <c r="C79" s="62">
        <v>22140</v>
      </c>
      <c r="E79" s="155"/>
      <c r="H79" s="40">
        <v>239.78</v>
      </c>
      <c r="W79" s="112"/>
    </row>
    <row r="80" spans="1:24" s="114" customFormat="1" x14ac:dyDescent="0.2">
      <c r="A80" s="115"/>
      <c r="B80" s="116" t="s">
        <v>39</v>
      </c>
      <c r="C80" s="81">
        <v>22141</v>
      </c>
      <c r="D80" s="91"/>
      <c r="E80" s="155"/>
      <c r="F80" s="91"/>
      <c r="G80" s="91"/>
      <c r="H80" s="91"/>
      <c r="I80" s="91">
        <v>60</v>
      </c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112"/>
    </row>
    <row r="81" spans="1:24" x14ac:dyDescent="0.2">
      <c r="A81" s="54">
        <v>44137</v>
      </c>
      <c r="B81" s="56">
        <v>7298</v>
      </c>
      <c r="C81" s="62">
        <v>22145</v>
      </c>
      <c r="D81" s="37">
        <v>70</v>
      </c>
      <c r="E81" s="155"/>
      <c r="W81" s="112"/>
      <c r="X81" s="52" t="s">
        <v>65</v>
      </c>
    </row>
    <row r="82" spans="1:24" x14ac:dyDescent="0.2">
      <c r="A82" s="54">
        <v>44141</v>
      </c>
      <c r="B82" s="56">
        <v>587</v>
      </c>
      <c r="C82" s="62" t="s">
        <v>74</v>
      </c>
      <c r="E82" s="155">
        <v>63.86</v>
      </c>
      <c r="F82" s="37">
        <v>3.19</v>
      </c>
      <c r="W82" s="112"/>
    </row>
    <row r="83" spans="1:24" x14ac:dyDescent="0.2">
      <c r="A83" s="54">
        <v>43799</v>
      </c>
      <c r="B83" s="161" t="s">
        <v>54</v>
      </c>
      <c r="C83" s="62">
        <v>22148</v>
      </c>
      <c r="E83" s="155"/>
      <c r="J83" s="40">
        <v>22.19</v>
      </c>
      <c r="W83" s="112"/>
    </row>
    <row r="84" spans="1:24" x14ac:dyDescent="0.2">
      <c r="A84" s="54">
        <v>44140</v>
      </c>
      <c r="B84" s="161" t="s">
        <v>132</v>
      </c>
      <c r="C84" s="62" t="s">
        <v>74</v>
      </c>
      <c r="D84" s="37">
        <v>54.78</v>
      </c>
      <c r="E84" s="155"/>
      <c r="W84" s="112"/>
    </row>
    <row r="85" spans="1:24" x14ac:dyDescent="0.2">
      <c r="A85" s="54">
        <v>44127</v>
      </c>
      <c r="B85" s="161" t="s">
        <v>134</v>
      </c>
      <c r="C85" s="62" t="s">
        <v>135</v>
      </c>
      <c r="E85" s="155"/>
      <c r="F85" s="37">
        <v>9</v>
      </c>
      <c r="L85" s="40">
        <v>45</v>
      </c>
      <c r="W85" s="112"/>
    </row>
    <row r="86" spans="1:24" x14ac:dyDescent="0.2">
      <c r="A86" s="54">
        <v>44148</v>
      </c>
      <c r="B86" s="161" t="s">
        <v>136</v>
      </c>
      <c r="C86" s="62" t="s">
        <v>135</v>
      </c>
      <c r="E86" s="155"/>
      <c r="F86" s="37">
        <v>5.6</v>
      </c>
      <c r="L86" s="40">
        <v>28</v>
      </c>
      <c r="W86" s="112"/>
    </row>
    <row r="87" spans="1:24" x14ac:dyDescent="0.2">
      <c r="A87" s="54">
        <v>44157</v>
      </c>
      <c r="B87" s="161"/>
      <c r="C87" s="62" t="s">
        <v>74</v>
      </c>
      <c r="E87" s="155"/>
      <c r="F87" s="37">
        <v>6.35</v>
      </c>
      <c r="J87" s="40">
        <v>31.75</v>
      </c>
      <c r="W87" s="112"/>
    </row>
    <row r="88" spans="1:24" x14ac:dyDescent="0.2">
      <c r="A88" s="54">
        <v>44141</v>
      </c>
      <c r="B88" s="161"/>
      <c r="C88" s="62">
        <v>22146</v>
      </c>
      <c r="E88" s="155"/>
      <c r="L88" s="40">
        <v>50</v>
      </c>
      <c r="W88" s="112"/>
    </row>
    <row r="89" spans="1:24" x14ac:dyDescent="0.2">
      <c r="A89" s="54">
        <v>44165</v>
      </c>
      <c r="B89" s="161" t="s">
        <v>133</v>
      </c>
      <c r="C89" s="62">
        <v>22142</v>
      </c>
      <c r="E89" s="155"/>
      <c r="J89" s="40">
        <v>38.33</v>
      </c>
      <c r="W89" s="112"/>
    </row>
    <row r="90" spans="1:24" x14ac:dyDescent="0.2">
      <c r="A90" s="54">
        <v>44144</v>
      </c>
      <c r="B90" s="161" t="s">
        <v>137</v>
      </c>
      <c r="C90" s="62">
        <v>22149</v>
      </c>
      <c r="D90" s="37">
        <v>192.56</v>
      </c>
      <c r="E90" s="155"/>
      <c r="F90" s="37">
        <v>38.51</v>
      </c>
      <c r="W90" s="112"/>
    </row>
    <row r="91" spans="1:24" x14ac:dyDescent="0.2">
      <c r="A91" s="54">
        <v>44145</v>
      </c>
      <c r="B91" s="56">
        <v>2</v>
      </c>
      <c r="E91" s="155"/>
      <c r="G91" s="37">
        <v>100.5</v>
      </c>
      <c r="W91" s="112"/>
    </row>
    <row r="92" spans="1:24" s="166" customFormat="1" x14ac:dyDescent="0.2">
      <c r="A92" s="159" t="s">
        <v>14</v>
      </c>
      <c r="B92" s="165"/>
      <c r="C92" s="164"/>
      <c r="D92" s="160">
        <f t="shared" ref="D92:V92" si="13">SUM(D79:D91)</f>
        <v>317.34000000000003</v>
      </c>
      <c r="E92" s="160">
        <f t="shared" si="13"/>
        <v>63.86</v>
      </c>
      <c r="F92" s="160">
        <f t="shared" si="13"/>
        <v>62.65</v>
      </c>
      <c r="G92" s="160">
        <f t="shared" si="13"/>
        <v>100.5</v>
      </c>
      <c r="H92" s="160">
        <f t="shared" si="13"/>
        <v>239.78</v>
      </c>
      <c r="I92" s="160">
        <f t="shared" si="13"/>
        <v>60</v>
      </c>
      <c r="J92" s="160">
        <f t="shared" si="13"/>
        <v>92.27</v>
      </c>
      <c r="K92" s="160">
        <f t="shared" si="13"/>
        <v>0</v>
      </c>
      <c r="L92" s="160">
        <f t="shared" si="13"/>
        <v>123</v>
      </c>
      <c r="M92" s="160">
        <f t="shared" si="13"/>
        <v>0</v>
      </c>
      <c r="N92" s="160">
        <f t="shared" si="13"/>
        <v>0</v>
      </c>
      <c r="O92" s="160">
        <f t="shared" si="13"/>
        <v>0</v>
      </c>
      <c r="P92" s="160">
        <f t="shared" si="13"/>
        <v>0</v>
      </c>
      <c r="Q92" s="160">
        <f t="shared" si="13"/>
        <v>0</v>
      </c>
      <c r="R92" s="160">
        <f t="shared" si="13"/>
        <v>0</v>
      </c>
      <c r="S92" s="160">
        <f t="shared" si="13"/>
        <v>0</v>
      </c>
      <c r="T92" s="160">
        <f t="shared" si="13"/>
        <v>0</v>
      </c>
      <c r="U92" s="160">
        <f t="shared" si="13"/>
        <v>0</v>
      </c>
      <c r="V92" s="160">
        <f t="shared" si="13"/>
        <v>0</v>
      </c>
      <c r="W92" s="160">
        <f>SUM(D92:V92)</f>
        <v>1059.4000000000001</v>
      </c>
      <c r="X92" s="167"/>
    </row>
    <row r="93" spans="1:24" x14ac:dyDescent="0.2">
      <c r="A93" s="73"/>
      <c r="B93" s="55"/>
      <c r="C93" s="65"/>
      <c r="D93" s="42"/>
      <c r="E93" s="155"/>
      <c r="F93" s="42"/>
      <c r="G93" s="46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6"/>
      <c r="U93" s="46"/>
      <c r="V93" s="46"/>
      <c r="W93" s="79"/>
    </row>
    <row r="94" spans="1:24" s="41" customFormat="1" x14ac:dyDescent="0.2">
      <c r="A94" s="73" t="s">
        <v>8</v>
      </c>
      <c r="B94" s="55"/>
      <c r="C94" s="65"/>
      <c r="D94" s="42">
        <f t="shared" ref="D94:W94" si="14">SUM(D92,D78)</f>
        <v>14207.439999999999</v>
      </c>
      <c r="E94" s="42">
        <f t="shared" si="14"/>
        <v>210.82</v>
      </c>
      <c r="F94" s="42">
        <f t="shared" si="14"/>
        <v>1507.75</v>
      </c>
      <c r="G94" s="42">
        <f t="shared" si="14"/>
        <v>11475.07</v>
      </c>
      <c r="H94" s="42">
        <f t="shared" si="14"/>
        <v>1918.34</v>
      </c>
      <c r="I94" s="42">
        <f t="shared" si="14"/>
        <v>480</v>
      </c>
      <c r="J94" s="42">
        <f t="shared" si="14"/>
        <v>845.67000000000007</v>
      </c>
      <c r="K94" s="42">
        <f t="shared" si="14"/>
        <v>0</v>
      </c>
      <c r="L94" s="42">
        <f t="shared" si="14"/>
        <v>291.99</v>
      </c>
      <c r="M94" s="42">
        <f t="shared" si="14"/>
        <v>691.22</v>
      </c>
      <c r="N94" s="42">
        <f t="shared" si="14"/>
        <v>420.52</v>
      </c>
      <c r="O94" s="42">
        <f t="shared" si="14"/>
        <v>866.93</v>
      </c>
      <c r="P94" s="42">
        <f t="shared" si="14"/>
        <v>0</v>
      </c>
      <c r="Q94" s="42">
        <f t="shared" si="14"/>
        <v>923.59</v>
      </c>
      <c r="R94" s="42">
        <f t="shared" si="14"/>
        <v>0</v>
      </c>
      <c r="S94" s="42">
        <f t="shared" si="14"/>
        <v>0</v>
      </c>
      <c r="T94" s="42">
        <f t="shared" si="14"/>
        <v>0</v>
      </c>
      <c r="U94" s="42">
        <f t="shared" si="14"/>
        <v>0</v>
      </c>
      <c r="V94" s="42">
        <f t="shared" si="14"/>
        <v>0</v>
      </c>
      <c r="W94" s="42">
        <f t="shared" si="14"/>
        <v>33839.340000000004</v>
      </c>
      <c r="X94" s="75"/>
    </row>
    <row r="95" spans="1:24" s="41" customFormat="1" x14ac:dyDescent="0.2">
      <c r="A95" s="73"/>
      <c r="B95" s="55"/>
      <c r="C95" s="65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75"/>
    </row>
    <row r="96" spans="1:24" x14ac:dyDescent="0.2">
      <c r="A96" s="72"/>
      <c r="B96" s="53" t="s">
        <v>60</v>
      </c>
      <c r="C96" s="84">
        <v>22152</v>
      </c>
      <c r="D96" s="30"/>
      <c r="E96" s="155"/>
      <c r="F96" s="30"/>
      <c r="G96" s="31"/>
      <c r="H96" s="31">
        <v>239.78</v>
      </c>
      <c r="I96" s="31"/>
      <c r="J96" s="31"/>
      <c r="K96" s="31"/>
      <c r="M96" s="31"/>
      <c r="N96" s="31"/>
      <c r="O96" s="31"/>
      <c r="P96" s="31"/>
      <c r="Q96" s="32"/>
      <c r="R96" s="31"/>
      <c r="S96" s="30"/>
      <c r="T96" s="30"/>
      <c r="U96" s="30"/>
      <c r="V96" s="30"/>
      <c r="W96" s="112"/>
    </row>
    <row r="97" spans="1:24" ht="12.75" customHeight="1" x14ac:dyDescent="0.2">
      <c r="A97" s="72"/>
      <c r="B97" s="53" t="s">
        <v>60</v>
      </c>
      <c r="C97" s="84">
        <v>22153</v>
      </c>
      <c r="D97" s="30"/>
      <c r="E97" s="155"/>
      <c r="F97" s="30"/>
      <c r="G97" s="31"/>
      <c r="H97" s="31"/>
      <c r="I97" s="31">
        <v>60</v>
      </c>
      <c r="J97" s="31"/>
      <c r="K97" s="31"/>
      <c r="M97" s="31"/>
      <c r="N97" s="31"/>
      <c r="O97" s="31"/>
      <c r="P97" s="31"/>
      <c r="Q97" s="32"/>
      <c r="R97" s="31"/>
      <c r="S97" s="30"/>
      <c r="T97" s="30"/>
      <c r="U97" s="30"/>
      <c r="V97" s="30"/>
      <c r="W97" s="112"/>
    </row>
    <row r="98" spans="1:24" ht="12.75" customHeight="1" x14ac:dyDescent="0.2">
      <c r="A98" s="72">
        <v>44196</v>
      </c>
      <c r="B98" s="53" t="s">
        <v>54</v>
      </c>
      <c r="C98" s="84">
        <v>22154</v>
      </c>
      <c r="D98" s="30"/>
      <c r="E98" s="155"/>
      <c r="F98" s="30"/>
      <c r="G98" s="31"/>
      <c r="H98" s="31"/>
      <c r="I98" s="31"/>
      <c r="J98" s="31">
        <v>24.69</v>
      </c>
      <c r="K98" s="31"/>
      <c r="M98" s="31"/>
      <c r="N98" s="31"/>
      <c r="O98" s="31"/>
      <c r="P98" s="31"/>
      <c r="Q98" s="32"/>
      <c r="R98" s="31"/>
      <c r="S98" s="30"/>
      <c r="T98" s="30"/>
      <c r="U98" s="30"/>
      <c r="V98" s="30"/>
      <c r="W98" s="112"/>
    </row>
    <row r="99" spans="1:24" ht="12.75" customHeight="1" x14ac:dyDescent="0.2">
      <c r="A99" s="72">
        <v>44167</v>
      </c>
      <c r="B99" s="53">
        <v>79850</v>
      </c>
      <c r="C99" s="84">
        <v>22151</v>
      </c>
      <c r="D99" s="30"/>
      <c r="E99" s="155">
        <v>257.39999999999998</v>
      </c>
      <c r="F99" s="30">
        <v>12.87</v>
      </c>
      <c r="G99" s="31"/>
      <c r="H99" s="31"/>
      <c r="I99" s="31"/>
      <c r="J99" s="31"/>
      <c r="K99" s="31"/>
      <c r="M99" s="31"/>
      <c r="N99" s="31"/>
      <c r="O99" s="31"/>
      <c r="P99" s="31"/>
      <c r="Q99" s="32"/>
      <c r="R99" s="31"/>
      <c r="S99" s="30"/>
      <c r="T99" s="30"/>
      <c r="U99" s="30"/>
      <c r="V99" s="30"/>
      <c r="W99" s="112"/>
    </row>
    <row r="100" spans="1:24" s="41" customFormat="1" x14ac:dyDescent="0.2">
      <c r="A100" s="54">
        <v>44090</v>
      </c>
      <c r="B100" s="161" t="s">
        <v>138</v>
      </c>
      <c r="C100" s="59">
        <v>22150</v>
      </c>
      <c r="D100" s="37"/>
      <c r="E100" s="155"/>
      <c r="F100" s="37">
        <v>33.47</v>
      </c>
      <c r="G100" s="37"/>
      <c r="H100" s="37"/>
      <c r="I100" s="37"/>
      <c r="J100" s="37"/>
      <c r="K100" s="37"/>
      <c r="L100" s="37">
        <v>167.33</v>
      </c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112"/>
      <c r="X100" s="52"/>
    </row>
    <row r="101" spans="1:24" x14ac:dyDescent="0.2">
      <c r="A101" s="54">
        <v>44187</v>
      </c>
      <c r="C101" s="59" t="s">
        <v>74</v>
      </c>
      <c r="E101" s="155"/>
      <c r="F101" s="37">
        <v>6.39</v>
      </c>
      <c r="H101" s="37"/>
      <c r="I101" s="37"/>
      <c r="J101" s="37">
        <v>31.98</v>
      </c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112"/>
    </row>
    <row r="102" spans="1:24" x14ac:dyDescent="0.2">
      <c r="A102" s="54">
        <v>44176</v>
      </c>
      <c r="B102" s="56">
        <v>3</v>
      </c>
      <c r="C102" s="59"/>
      <c r="E102" s="155"/>
      <c r="G102" s="37">
        <v>100.5</v>
      </c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112"/>
    </row>
    <row r="103" spans="1:24" s="166" customFormat="1" x14ac:dyDescent="0.2">
      <c r="A103" s="159" t="s">
        <v>15</v>
      </c>
      <c r="B103" s="165"/>
      <c r="C103" s="164"/>
      <c r="D103" s="160">
        <f t="shared" ref="D103:V103" si="15">SUM(D96:D102)</f>
        <v>0</v>
      </c>
      <c r="E103" s="160">
        <f t="shared" si="15"/>
        <v>257.39999999999998</v>
      </c>
      <c r="F103" s="160">
        <f t="shared" si="15"/>
        <v>52.73</v>
      </c>
      <c r="G103" s="160">
        <f t="shared" si="15"/>
        <v>100.5</v>
      </c>
      <c r="H103" s="160">
        <f t="shared" si="15"/>
        <v>239.78</v>
      </c>
      <c r="I103" s="160">
        <f t="shared" si="15"/>
        <v>60</v>
      </c>
      <c r="J103" s="160">
        <f t="shared" si="15"/>
        <v>56.67</v>
      </c>
      <c r="K103" s="160">
        <f t="shared" si="15"/>
        <v>0</v>
      </c>
      <c r="L103" s="160">
        <f t="shared" si="15"/>
        <v>167.33</v>
      </c>
      <c r="M103" s="160">
        <f t="shared" si="15"/>
        <v>0</v>
      </c>
      <c r="N103" s="160">
        <f t="shared" si="15"/>
        <v>0</v>
      </c>
      <c r="O103" s="160">
        <f t="shared" si="15"/>
        <v>0</v>
      </c>
      <c r="P103" s="160">
        <f t="shared" si="15"/>
        <v>0</v>
      </c>
      <c r="Q103" s="160">
        <f t="shared" si="15"/>
        <v>0</v>
      </c>
      <c r="R103" s="160">
        <f t="shared" si="15"/>
        <v>0</v>
      </c>
      <c r="S103" s="160">
        <f t="shared" si="15"/>
        <v>0</v>
      </c>
      <c r="T103" s="160">
        <f t="shared" si="15"/>
        <v>0</v>
      </c>
      <c r="U103" s="160">
        <f t="shared" si="15"/>
        <v>0</v>
      </c>
      <c r="V103" s="160">
        <f t="shared" si="15"/>
        <v>0</v>
      </c>
      <c r="W103" s="160">
        <f>SUM(D103:V103)</f>
        <v>934.41</v>
      </c>
      <c r="X103" s="167"/>
    </row>
    <row r="104" spans="1:24" x14ac:dyDescent="0.2">
      <c r="A104" s="34"/>
      <c r="B104" s="55"/>
      <c r="C104" s="65"/>
      <c r="D104" s="42"/>
      <c r="E104" s="155"/>
      <c r="F104" s="42"/>
      <c r="G104" s="46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6"/>
      <c r="U104" s="46"/>
      <c r="V104" s="46"/>
      <c r="W104" s="79"/>
    </row>
    <row r="105" spans="1:24" x14ac:dyDescent="0.2">
      <c r="A105" s="73" t="s">
        <v>8</v>
      </c>
      <c r="B105" s="55"/>
      <c r="C105" s="65"/>
      <c r="D105" s="42">
        <f t="shared" ref="D105:W105" si="16">SUM(D103,D94)</f>
        <v>14207.439999999999</v>
      </c>
      <c r="E105" s="42">
        <f t="shared" si="16"/>
        <v>468.21999999999997</v>
      </c>
      <c r="F105" s="42">
        <f t="shared" si="16"/>
        <v>1560.48</v>
      </c>
      <c r="G105" s="42">
        <f t="shared" si="16"/>
        <v>11575.57</v>
      </c>
      <c r="H105" s="42">
        <f t="shared" si="16"/>
        <v>2158.12</v>
      </c>
      <c r="I105" s="42">
        <f t="shared" si="16"/>
        <v>540</v>
      </c>
      <c r="J105" s="42">
        <f t="shared" si="16"/>
        <v>902.34</v>
      </c>
      <c r="K105" s="42">
        <f t="shared" si="16"/>
        <v>0</v>
      </c>
      <c r="L105" s="42">
        <f t="shared" si="16"/>
        <v>459.32000000000005</v>
      </c>
      <c r="M105" s="42">
        <f t="shared" si="16"/>
        <v>691.22</v>
      </c>
      <c r="N105" s="42">
        <f t="shared" si="16"/>
        <v>420.52</v>
      </c>
      <c r="O105" s="42">
        <f t="shared" si="16"/>
        <v>866.93</v>
      </c>
      <c r="P105" s="42">
        <f t="shared" si="16"/>
        <v>0</v>
      </c>
      <c r="Q105" s="42">
        <f t="shared" si="16"/>
        <v>923.59</v>
      </c>
      <c r="R105" s="42">
        <f t="shared" si="16"/>
        <v>0</v>
      </c>
      <c r="S105" s="42">
        <f t="shared" si="16"/>
        <v>0</v>
      </c>
      <c r="T105" s="42">
        <f t="shared" si="16"/>
        <v>0</v>
      </c>
      <c r="U105" s="42">
        <f t="shared" si="16"/>
        <v>0</v>
      </c>
      <c r="V105" s="42">
        <f t="shared" si="16"/>
        <v>0</v>
      </c>
      <c r="W105" s="42">
        <f t="shared" si="16"/>
        <v>34773.750000000007</v>
      </c>
    </row>
    <row r="106" spans="1:24" ht="10.5" customHeight="1" x14ac:dyDescent="0.2">
      <c r="B106" s="56" t="s">
        <v>59</v>
      </c>
      <c r="C106" s="59">
        <v>22155</v>
      </c>
      <c r="E106" s="155"/>
      <c r="H106" s="37">
        <v>239.78</v>
      </c>
      <c r="I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</row>
    <row r="107" spans="1:24" x14ac:dyDescent="0.2">
      <c r="B107" s="56" t="s">
        <v>59</v>
      </c>
      <c r="C107" s="57">
        <v>22156</v>
      </c>
      <c r="D107" s="34"/>
      <c r="E107" s="155"/>
      <c r="F107" s="34"/>
      <c r="G107" s="45"/>
      <c r="H107" s="45"/>
      <c r="I107" s="45">
        <v>60</v>
      </c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37"/>
    </row>
    <row r="108" spans="1:24" x14ac:dyDescent="0.2">
      <c r="A108" s="54">
        <v>44212</v>
      </c>
      <c r="B108" s="56">
        <v>8893</v>
      </c>
      <c r="C108" s="57" t="s">
        <v>148</v>
      </c>
      <c r="D108" s="34"/>
      <c r="E108" s="155"/>
      <c r="F108" s="40">
        <v>36</v>
      </c>
      <c r="G108" s="45"/>
      <c r="H108" s="45"/>
      <c r="I108" s="45"/>
      <c r="J108" s="45">
        <v>180</v>
      </c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37"/>
    </row>
    <row r="109" spans="1:24" x14ac:dyDescent="0.2">
      <c r="A109" s="54">
        <v>44197</v>
      </c>
      <c r="B109" s="56">
        <v>8662</v>
      </c>
      <c r="C109" s="57" t="s">
        <v>148</v>
      </c>
      <c r="D109" s="34"/>
      <c r="E109" s="155"/>
      <c r="F109" s="40">
        <v>24</v>
      </c>
      <c r="G109" s="45"/>
      <c r="H109" s="45"/>
      <c r="I109" s="45"/>
      <c r="J109" s="45">
        <v>120</v>
      </c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37"/>
    </row>
    <row r="110" spans="1:24" x14ac:dyDescent="0.2">
      <c r="A110" s="54">
        <v>44095</v>
      </c>
      <c r="B110" s="56" t="s">
        <v>149</v>
      </c>
      <c r="C110" s="57" t="s">
        <v>148</v>
      </c>
      <c r="D110" s="34"/>
      <c r="E110" s="155"/>
      <c r="F110" s="40">
        <v>40</v>
      </c>
      <c r="G110" s="45"/>
      <c r="H110" s="45"/>
      <c r="I110" s="45"/>
      <c r="J110" s="45">
        <v>200</v>
      </c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37"/>
    </row>
    <row r="111" spans="1:24" x14ac:dyDescent="0.2">
      <c r="A111" s="54">
        <v>43831</v>
      </c>
      <c r="B111" s="56" t="s">
        <v>150</v>
      </c>
      <c r="C111" s="57" t="s">
        <v>148</v>
      </c>
      <c r="D111" s="34"/>
      <c r="E111" s="155"/>
      <c r="F111" s="40">
        <v>24</v>
      </c>
      <c r="G111" s="45"/>
      <c r="H111" s="45"/>
      <c r="I111" s="45"/>
      <c r="J111" s="45">
        <v>120</v>
      </c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37"/>
    </row>
    <row r="112" spans="1:24" x14ac:dyDescent="0.2">
      <c r="A112" s="54">
        <v>44218</v>
      </c>
      <c r="C112" s="57" t="s">
        <v>74</v>
      </c>
      <c r="D112" s="34"/>
      <c r="E112" s="155"/>
      <c r="F112" s="40">
        <v>6.39</v>
      </c>
      <c r="G112" s="45"/>
      <c r="H112" s="45"/>
      <c r="I112" s="45"/>
      <c r="J112" s="45">
        <v>31.98</v>
      </c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37"/>
    </row>
    <row r="113" spans="1:24" x14ac:dyDescent="0.2">
      <c r="A113" s="54">
        <v>44224</v>
      </c>
      <c r="B113" s="54">
        <v>44224</v>
      </c>
      <c r="C113" s="57" t="s">
        <v>74</v>
      </c>
      <c r="D113" s="34"/>
      <c r="E113" s="155">
        <v>43.21</v>
      </c>
      <c r="F113" s="40">
        <v>2.16</v>
      </c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37"/>
    </row>
    <row r="114" spans="1:24" x14ac:dyDescent="0.2">
      <c r="A114" s="54">
        <v>44222</v>
      </c>
      <c r="B114" s="56">
        <v>126</v>
      </c>
      <c r="C114" s="57" t="s">
        <v>74</v>
      </c>
      <c r="D114" s="34">
        <v>41.69</v>
      </c>
      <c r="E114" s="155"/>
      <c r="F114" s="40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37"/>
    </row>
    <row r="115" spans="1:24" x14ac:dyDescent="0.2">
      <c r="A115" s="54">
        <v>44227</v>
      </c>
      <c r="B115" s="56">
        <v>584</v>
      </c>
      <c r="C115" s="57">
        <v>22158</v>
      </c>
      <c r="D115" s="34"/>
      <c r="E115" s="155"/>
      <c r="F115" s="40"/>
      <c r="G115" s="45"/>
      <c r="H115" s="45"/>
      <c r="I115" s="45"/>
      <c r="J115" s="45">
        <v>16.66</v>
      </c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37"/>
    </row>
    <row r="116" spans="1:24" x14ac:dyDescent="0.2">
      <c r="A116" s="54">
        <v>44227</v>
      </c>
      <c r="B116" s="56" t="s">
        <v>54</v>
      </c>
      <c r="C116" s="57">
        <v>22157</v>
      </c>
      <c r="D116" s="34"/>
      <c r="E116" s="155"/>
      <c r="F116" s="40"/>
      <c r="G116" s="45"/>
      <c r="H116" s="45"/>
      <c r="I116" s="45"/>
      <c r="J116" s="45">
        <v>14.39</v>
      </c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37"/>
    </row>
    <row r="117" spans="1:24" x14ac:dyDescent="0.2">
      <c r="A117" s="54">
        <v>44207</v>
      </c>
      <c r="C117" s="59"/>
      <c r="E117" s="155"/>
      <c r="G117" s="37">
        <v>100.5</v>
      </c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</row>
    <row r="118" spans="1:24" s="166" customFormat="1" x14ac:dyDescent="0.2">
      <c r="A118" s="159" t="s">
        <v>16</v>
      </c>
      <c r="B118" s="165"/>
      <c r="C118" s="164"/>
      <c r="D118" s="160">
        <f t="shared" ref="D118:V118" si="17">SUM(D106:D117)</f>
        <v>41.69</v>
      </c>
      <c r="E118" s="160">
        <f t="shared" si="17"/>
        <v>43.21</v>
      </c>
      <c r="F118" s="160">
        <f t="shared" si="17"/>
        <v>132.54999999999998</v>
      </c>
      <c r="G118" s="160">
        <f t="shared" si="17"/>
        <v>100.5</v>
      </c>
      <c r="H118" s="160">
        <f t="shared" si="17"/>
        <v>239.78</v>
      </c>
      <c r="I118" s="160">
        <f t="shared" si="17"/>
        <v>60</v>
      </c>
      <c r="J118" s="160">
        <f t="shared" si="17"/>
        <v>683.03</v>
      </c>
      <c r="K118" s="160">
        <f t="shared" si="17"/>
        <v>0</v>
      </c>
      <c r="L118" s="160">
        <f t="shared" si="17"/>
        <v>0</v>
      </c>
      <c r="M118" s="160">
        <f t="shared" si="17"/>
        <v>0</v>
      </c>
      <c r="N118" s="160">
        <f t="shared" si="17"/>
        <v>0</v>
      </c>
      <c r="O118" s="160">
        <f t="shared" si="17"/>
        <v>0</v>
      </c>
      <c r="P118" s="160">
        <f t="shared" si="17"/>
        <v>0</v>
      </c>
      <c r="Q118" s="160">
        <f t="shared" si="17"/>
        <v>0</v>
      </c>
      <c r="R118" s="160">
        <f t="shared" si="17"/>
        <v>0</v>
      </c>
      <c r="S118" s="160">
        <f t="shared" si="17"/>
        <v>0</v>
      </c>
      <c r="T118" s="160">
        <f t="shared" si="17"/>
        <v>0</v>
      </c>
      <c r="U118" s="160">
        <f t="shared" si="17"/>
        <v>0</v>
      </c>
      <c r="V118" s="160">
        <f t="shared" si="17"/>
        <v>0</v>
      </c>
      <c r="W118" s="160">
        <f>SUM(D118:V118)</f>
        <v>1300.76</v>
      </c>
      <c r="X118" s="167"/>
    </row>
    <row r="119" spans="1:24" x14ac:dyDescent="0.2">
      <c r="A119" s="34"/>
      <c r="B119" s="55"/>
      <c r="C119" s="65"/>
      <c r="D119" s="42"/>
      <c r="E119" s="155"/>
      <c r="F119" s="42"/>
      <c r="G119" s="46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6"/>
      <c r="U119" s="46"/>
      <c r="V119" s="46"/>
      <c r="W119" s="79"/>
    </row>
    <row r="120" spans="1:24" x14ac:dyDescent="0.2">
      <c r="A120" s="73" t="s">
        <v>8</v>
      </c>
      <c r="B120" s="55"/>
      <c r="C120" s="65"/>
      <c r="D120" s="42">
        <f t="shared" ref="D120:W120" si="18">SUM(D118,D105)</f>
        <v>14249.13</v>
      </c>
      <c r="E120" s="42">
        <f t="shared" si="18"/>
        <v>511.42999999999995</v>
      </c>
      <c r="F120" s="42">
        <f t="shared" si="18"/>
        <v>1693.03</v>
      </c>
      <c r="G120" s="42">
        <f t="shared" si="18"/>
        <v>11676.07</v>
      </c>
      <c r="H120" s="42">
        <f t="shared" si="18"/>
        <v>2397.9</v>
      </c>
      <c r="I120" s="42">
        <f t="shared" si="18"/>
        <v>600</v>
      </c>
      <c r="J120" s="42">
        <f t="shared" si="18"/>
        <v>1585.37</v>
      </c>
      <c r="K120" s="42">
        <f t="shared" si="18"/>
        <v>0</v>
      </c>
      <c r="L120" s="42">
        <f t="shared" si="18"/>
        <v>459.32000000000005</v>
      </c>
      <c r="M120" s="42">
        <f t="shared" si="18"/>
        <v>691.22</v>
      </c>
      <c r="N120" s="42">
        <f t="shared" si="18"/>
        <v>420.52</v>
      </c>
      <c r="O120" s="42">
        <f t="shared" si="18"/>
        <v>866.93</v>
      </c>
      <c r="P120" s="42">
        <f t="shared" si="18"/>
        <v>0</v>
      </c>
      <c r="Q120" s="42">
        <f t="shared" si="18"/>
        <v>923.59</v>
      </c>
      <c r="R120" s="42">
        <f t="shared" si="18"/>
        <v>0</v>
      </c>
      <c r="S120" s="42">
        <f t="shared" si="18"/>
        <v>0</v>
      </c>
      <c r="T120" s="42">
        <f t="shared" si="18"/>
        <v>0</v>
      </c>
      <c r="U120" s="42">
        <f t="shared" si="18"/>
        <v>0</v>
      </c>
      <c r="V120" s="42">
        <f t="shared" si="18"/>
        <v>0</v>
      </c>
      <c r="W120" s="42">
        <f t="shared" si="18"/>
        <v>36074.510000000009</v>
      </c>
    </row>
    <row r="121" spans="1:24" x14ac:dyDescent="0.2">
      <c r="B121" s="56" t="s">
        <v>58</v>
      </c>
      <c r="C121" s="59">
        <v>22159</v>
      </c>
      <c r="E121" s="155"/>
      <c r="H121" s="37">
        <v>239.78</v>
      </c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3"/>
    </row>
    <row r="122" spans="1:24" x14ac:dyDescent="0.2">
      <c r="B122" s="56" t="s">
        <v>58</v>
      </c>
      <c r="C122" s="59">
        <v>22160</v>
      </c>
      <c r="E122" s="155"/>
      <c r="H122" s="37"/>
      <c r="I122" s="37">
        <v>60</v>
      </c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3"/>
    </row>
    <row r="123" spans="1:24" x14ac:dyDescent="0.2">
      <c r="A123" s="54">
        <v>44242</v>
      </c>
      <c r="C123" s="59" t="s">
        <v>74</v>
      </c>
      <c r="E123" s="155"/>
      <c r="H123" s="37"/>
      <c r="I123" s="37"/>
      <c r="J123" s="37">
        <v>35</v>
      </c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3"/>
    </row>
    <row r="124" spans="1:24" x14ac:dyDescent="0.2">
      <c r="A124" s="54">
        <v>44255</v>
      </c>
      <c r="B124" s="56" t="s">
        <v>54</v>
      </c>
      <c r="C124" s="59">
        <v>22161</v>
      </c>
      <c r="E124" s="155"/>
      <c r="H124" s="37"/>
      <c r="I124" s="37"/>
      <c r="J124" s="37">
        <v>21.58</v>
      </c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3"/>
    </row>
    <row r="125" spans="1:24" x14ac:dyDescent="0.2">
      <c r="A125" s="54" t="s">
        <v>152</v>
      </c>
      <c r="C125" s="62" t="s">
        <v>74</v>
      </c>
      <c r="E125" s="155"/>
      <c r="F125" s="37">
        <v>6.39</v>
      </c>
      <c r="H125" s="37"/>
      <c r="I125" s="37"/>
      <c r="J125" s="37">
        <v>31.98</v>
      </c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3"/>
    </row>
    <row r="126" spans="1:24" x14ac:dyDescent="0.2">
      <c r="A126" s="54">
        <v>44237</v>
      </c>
      <c r="C126" s="59"/>
      <c r="E126" s="155"/>
      <c r="G126" s="45">
        <v>170.5</v>
      </c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33"/>
    </row>
    <row r="127" spans="1:24" s="166" customFormat="1" x14ac:dyDescent="0.2">
      <c r="A127" s="159" t="s">
        <v>17</v>
      </c>
      <c r="B127" s="165"/>
      <c r="C127" s="164"/>
      <c r="D127" s="160">
        <f t="shared" ref="D127:V127" si="19">SUM(D121:D126)</f>
        <v>0</v>
      </c>
      <c r="E127" s="160">
        <f t="shared" si="19"/>
        <v>0</v>
      </c>
      <c r="F127" s="160">
        <f t="shared" si="19"/>
        <v>6.39</v>
      </c>
      <c r="G127" s="160">
        <f t="shared" si="19"/>
        <v>170.5</v>
      </c>
      <c r="H127" s="160">
        <f t="shared" si="19"/>
        <v>239.78</v>
      </c>
      <c r="I127" s="160">
        <f t="shared" si="19"/>
        <v>60</v>
      </c>
      <c r="J127" s="160">
        <f t="shared" si="19"/>
        <v>88.56</v>
      </c>
      <c r="K127" s="160">
        <f t="shared" si="19"/>
        <v>0</v>
      </c>
      <c r="L127" s="160">
        <f t="shared" si="19"/>
        <v>0</v>
      </c>
      <c r="M127" s="160">
        <f t="shared" si="19"/>
        <v>0</v>
      </c>
      <c r="N127" s="160">
        <f t="shared" si="19"/>
        <v>0</v>
      </c>
      <c r="O127" s="160">
        <f t="shared" si="19"/>
        <v>0</v>
      </c>
      <c r="P127" s="160">
        <f t="shared" si="19"/>
        <v>0</v>
      </c>
      <c r="Q127" s="160">
        <f t="shared" si="19"/>
        <v>0</v>
      </c>
      <c r="R127" s="160">
        <f t="shared" si="19"/>
        <v>0</v>
      </c>
      <c r="S127" s="160">
        <f t="shared" si="19"/>
        <v>0</v>
      </c>
      <c r="T127" s="160">
        <f t="shared" si="19"/>
        <v>0</v>
      </c>
      <c r="U127" s="160">
        <f t="shared" si="19"/>
        <v>0</v>
      </c>
      <c r="V127" s="160">
        <f t="shared" si="19"/>
        <v>0</v>
      </c>
      <c r="W127" s="160">
        <f>SUM(D127:V127)</f>
        <v>565.23</v>
      </c>
      <c r="X127" s="163"/>
    </row>
    <row r="128" spans="1:24" x14ac:dyDescent="0.2">
      <c r="A128" s="73"/>
      <c r="B128" s="55"/>
      <c r="C128" s="65"/>
      <c r="D128" s="42"/>
      <c r="E128" s="155"/>
      <c r="F128" s="42"/>
      <c r="G128" s="46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6"/>
      <c r="V128" s="46"/>
      <c r="W128" s="79"/>
      <c r="X128" s="75"/>
    </row>
    <row r="129" spans="1:24" x14ac:dyDescent="0.2">
      <c r="A129" s="73" t="s">
        <v>8</v>
      </c>
      <c r="B129" s="55"/>
      <c r="C129" s="65"/>
      <c r="D129" s="42">
        <f t="shared" ref="D129:W129" si="20">SUM(D120+D127)</f>
        <v>14249.13</v>
      </c>
      <c r="E129" s="42">
        <f t="shared" si="20"/>
        <v>511.42999999999995</v>
      </c>
      <c r="F129" s="42">
        <f t="shared" si="20"/>
        <v>1699.42</v>
      </c>
      <c r="G129" s="42">
        <f t="shared" si="20"/>
        <v>11846.57</v>
      </c>
      <c r="H129" s="42">
        <f t="shared" si="20"/>
        <v>2637.6800000000003</v>
      </c>
      <c r="I129" s="42">
        <f t="shared" si="20"/>
        <v>660</v>
      </c>
      <c r="J129" s="42">
        <f t="shared" si="20"/>
        <v>1673.9299999999998</v>
      </c>
      <c r="K129" s="42">
        <f t="shared" si="20"/>
        <v>0</v>
      </c>
      <c r="L129" s="42">
        <f t="shared" si="20"/>
        <v>459.32000000000005</v>
      </c>
      <c r="M129" s="42">
        <f t="shared" si="20"/>
        <v>691.22</v>
      </c>
      <c r="N129" s="42">
        <f t="shared" si="20"/>
        <v>420.52</v>
      </c>
      <c r="O129" s="42">
        <f t="shared" si="20"/>
        <v>866.93</v>
      </c>
      <c r="P129" s="42">
        <f t="shared" si="20"/>
        <v>0</v>
      </c>
      <c r="Q129" s="42">
        <f t="shared" si="20"/>
        <v>923.59</v>
      </c>
      <c r="R129" s="42">
        <f t="shared" si="20"/>
        <v>0</v>
      </c>
      <c r="S129" s="42">
        <f t="shared" si="20"/>
        <v>0</v>
      </c>
      <c r="T129" s="42">
        <f t="shared" si="20"/>
        <v>0</v>
      </c>
      <c r="U129" s="42">
        <f t="shared" si="20"/>
        <v>0</v>
      </c>
      <c r="V129" s="42">
        <f t="shared" si="20"/>
        <v>0</v>
      </c>
      <c r="W129" s="42">
        <f t="shared" si="20"/>
        <v>36639.740000000013</v>
      </c>
    </row>
    <row r="130" spans="1:24" x14ac:dyDescent="0.2">
      <c r="A130" s="158"/>
      <c r="B130" s="56" t="s">
        <v>56</v>
      </c>
      <c r="C130" s="59">
        <v>22164</v>
      </c>
      <c r="E130" s="155"/>
      <c r="H130" s="37">
        <v>239.78</v>
      </c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3"/>
    </row>
    <row r="131" spans="1:24" ht="13.5" customHeight="1" x14ac:dyDescent="0.2">
      <c r="B131" s="56" t="s">
        <v>56</v>
      </c>
      <c r="C131" s="59">
        <v>22165</v>
      </c>
      <c r="E131" s="155"/>
      <c r="G131" s="37" t="s">
        <v>57</v>
      </c>
      <c r="H131" s="37"/>
      <c r="I131" s="37">
        <v>60</v>
      </c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3"/>
    </row>
    <row r="132" spans="1:24" ht="13.5" customHeight="1" x14ac:dyDescent="0.2">
      <c r="A132" s="54">
        <v>44256</v>
      </c>
      <c r="B132" s="56">
        <v>3898</v>
      </c>
      <c r="C132" s="59">
        <v>22163</v>
      </c>
      <c r="E132" s="155"/>
      <c r="H132" s="37"/>
      <c r="I132" s="37"/>
      <c r="J132" s="37">
        <v>95</v>
      </c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3"/>
    </row>
    <row r="133" spans="1:24" ht="13.5" customHeight="1" x14ac:dyDescent="0.2">
      <c r="A133" s="54">
        <v>44257</v>
      </c>
      <c r="B133" s="56">
        <v>83107</v>
      </c>
      <c r="C133" s="59">
        <v>22162</v>
      </c>
      <c r="E133" s="155">
        <v>323.19</v>
      </c>
      <c r="F133" s="37">
        <v>16.16</v>
      </c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3"/>
    </row>
    <row r="134" spans="1:24" ht="13.5" customHeight="1" x14ac:dyDescent="0.2">
      <c r="A134" s="54">
        <v>44270</v>
      </c>
      <c r="B134" s="56">
        <v>83476</v>
      </c>
      <c r="C134" s="59" t="s">
        <v>151</v>
      </c>
      <c r="D134" s="37">
        <v>94.75</v>
      </c>
      <c r="E134" s="155"/>
      <c r="F134" s="37">
        <v>18.95</v>
      </c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3"/>
    </row>
    <row r="135" spans="1:24" ht="13.5" customHeight="1" x14ac:dyDescent="0.2">
      <c r="A135" s="54">
        <v>44270</v>
      </c>
      <c r="B135" s="56">
        <v>83478</v>
      </c>
      <c r="C135" s="59" t="s">
        <v>151</v>
      </c>
      <c r="E135" s="155"/>
      <c r="G135" s="37">
        <v>113.7</v>
      </c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3"/>
    </row>
    <row r="136" spans="1:24" ht="13.5" customHeight="1" x14ac:dyDescent="0.2">
      <c r="A136" s="54">
        <v>44277</v>
      </c>
      <c r="B136" s="56">
        <v>1086</v>
      </c>
      <c r="C136" s="59">
        <v>22144</v>
      </c>
      <c r="D136" s="37">
        <v>300</v>
      </c>
      <c r="E136" s="155"/>
      <c r="F136" s="37">
        <v>60</v>
      </c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3"/>
    </row>
    <row r="137" spans="1:24" ht="13.5" customHeight="1" x14ac:dyDescent="0.2">
      <c r="A137" s="54">
        <v>44274</v>
      </c>
      <c r="B137" s="56">
        <v>8088</v>
      </c>
      <c r="C137" s="59">
        <v>22170</v>
      </c>
      <c r="E137" s="155"/>
      <c r="F137" s="37">
        <v>30</v>
      </c>
      <c r="H137" s="37"/>
      <c r="I137" s="37"/>
      <c r="J137" s="37"/>
      <c r="K137" s="37"/>
      <c r="L137" s="37">
        <v>150</v>
      </c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3"/>
    </row>
    <row r="138" spans="1:24" ht="13.5" customHeight="1" x14ac:dyDescent="0.2">
      <c r="A138" s="54">
        <v>44286</v>
      </c>
      <c r="C138" s="59">
        <v>22143</v>
      </c>
      <c r="E138" s="155"/>
      <c r="H138" s="37"/>
      <c r="I138" s="37"/>
      <c r="J138" s="37"/>
      <c r="K138" s="37"/>
      <c r="L138" s="37">
        <v>2400</v>
      </c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3"/>
    </row>
    <row r="139" spans="1:24" ht="13.5" customHeight="1" x14ac:dyDescent="0.2">
      <c r="A139" s="54">
        <v>44277</v>
      </c>
      <c r="C139" s="59" t="s">
        <v>74</v>
      </c>
      <c r="E139" s="155"/>
      <c r="F139" s="37">
        <v>6.39</v>
      </c>
      <c r="H139" s="37"/>
      <c r="I139" s="37"/>
      <c r="J139" s="37">
        <v>31.98</v>
      </c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3"/>
    </row>
    <row r="140" spans="1:24" ht="13.5" customHeight="1" x14ac:dyDescent="0.2">
      <c r="A140" s="54">
        <v>44286</v>
      </c>
      <c r="B140" s="56" t="s">
        <v>54</v>
      </c>
      <c r="C140" s="59">
        <v>22167</v>
      </c>
      <c r="E140" s="155"/>
      <c r="H140" s="37"/>
      <c r="I140" s="37"/>
      <c r="J140" s="37">
        <v>14.39</v>
      </c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3"/>
    </row>
    <row r="141" spans="1:24" x14ac:dyDescent="0.2">
      <c r="A141" s="54">
        <v>44265</v>
      </c>
      <c r="E141" s="155"/>
      <c r="G141" s="37">
        <v>100.5</v>
      </c>
      <c r="W141" s="33"/>
    </row>
    <row r="142" spans="1:24" x14ac:dyDescent="0.2">
      <c r="E142" s="155"/>
      <c r="W142" s="33"/>
    </row>
    <row r="143" spans="1:24" s="162" customFormat="1" ht="13.5" customHeight="1" x14ac:dyDescent="0.2">
      <c r="A143" s="159" t="s">
        <v>18</v>
      </c>
      <c r="B143" s="165"/>
      <c r="C143" s="164"/>
      <c r="D143" s="160">
        <f t="shared" ref="D143:V143" si="21">SUM(D130:D142)</f>
        <v>394.75</v>
      </c>
      <c r="E143" s="160">
        <f t="shared" si="21"/>
        <v>323.19</v>
      </c>
      <c r="F143" s="160">
        <f t="shared" si="21"/>
        <v>131.5</v>
      </c>
      <c r="G143" s="160">
        <f t="shared" si="21"/>
        <v>214.2</v>
      </c>
      <c r="H143" s="160">
        <f t="shared" si="21"/>
        <v>239.78</v>
      </c>
      <c r="I143" s="160">
        <f t="shared" si="21"/>
        <v>60</v>
      </c>
      <c r="J143" s="160">
        <f t="shared" si="21"/>
        <v>141.37</v>
      </c>
      <c r="K143" s="160">
        <f t="shared" si="21"/>
        <v>0</v>
      </c>
      <c r="L143" s="160">
        <f t="shared" si="21"/>
        <v>2550</v>
      </c>
      <c r="M143" s="160">
        <f t="shared" si="21"/>
        <v>0</v>
      </c>
      <c r="N143" s="160">
        <f t="shared" si="21"/>
        <v>0</v>
      </c>
      <c r="O143" s="160">
        <f t="shared" si="21"/>
        <v>0</v>
      </c>
      <c r="P143" s="160">
        <f t="shared" si="21"/>
        <v>0</v>
      </c>
      <c r="Q143" s="160">
        <f t="shared" si="21"/>
        <v>0</v>
      </c>
      <c r="R143" s="160">
        <f t="shared" si="21"/>
        <v>0</v>
      </c>
      <c r="S143" s="160">
        <f t="shared" si="21"/>
        <v>0</v>
      </c>
      <c r="T143" s="160">
        <f t="shared" si="21"/>
        <v>0</v>
      </c>
      <c r="U143" s="160">
        <f t="shared" si="21"/>
        <v>0</v>
      </c>
      <c r="V143" s="160">
        <f t="shared" si="21"/>
        <v>0</v>
      </c>
      <c r="W143" s="160">
        <f>SUM(D143:V143)</f>
        <v>4054.79</v>
      </c>
      <c r="X143" s="163"/>
    </row>
    <row r="144" spans="1:24" ht="13.5" customHeight="1" x14ac:dyDescent="0.2">
      <c r="A144" s="34"/>
      <c r="C144" s="59"/>
      <c r="E144" s="155"/>
      <c r="G144" s="46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6"/>
      <c r="U144" s="46"/>
      <c r="V144" s="46"/>
      <c r="W144" s="38"/>
    </row>
    <row r="145" spans="1:24" x14ac:dyDescent="0.2">
      <c r="A145" s="73" t="s">
        <v>8</v>
      </c>
      <c r="B145" s="55"/>
      <c r="C145" s="65"/>
      <c r="D145" s="42">
        <f t="shared" ref="D145:W145" si="22">SUM(D143+D129)</f>
        <v>14643.88</v>
      </c>
      <c r="E145" s="42">
        <f t="shared" si="22"/>
        <v>834.61999999999989</v>
      </c>
      <c r="F145" s="42">
        <f t="shared" si="22"/>
        <v>1830.92</v>
      </c>
      <c r="G145" s="42">
        <f t="shared" si="22"/>
        <v>12060.77</v>
      </c>
      <c r="H145" s="42">
        <f t="shared" si="22"/>
        <v>2877.4600000000005</v>
      </c>
      <c r="I145" s="42">
        <f t="shared" si="22"/>
        <v>720</v>
      </c>
      <c r="J145" s="42">
        <f t="shared" si="22"/>
        <v>1815.2999999999997</v>
      </c>
      <c r="K145" s="42">
        <f t="shared" si="22"/>
        <v>0</v>
      </c>
      <c r="L145" s="42">
        <f t="shared" si="22"/>
        <v>3009.32</v>
      </c>
      <c r="M145" s="42">
        <f t="shared" si="22"/>
        <v>691.22</v>
      </c>
      <c r="N145" s="42">
        <f t="shared" si="22"/>
        <v>420.52</v>
      </c>
      <c r="O145" s="42">
        <f t="shared" si="22"/>
        <v>866.93</v>
      </c>
      <c r="P145" s="42">
        <f t="shared" si="22"/>
        <v>0</v>
      </c>
      <c r="Q145" s="42">
        <f t="shared" si="22"/>
        <v>923.59</v>
      </c>
      <c r="R145" s="42">
        <f t="shared" si="22"/>
        <v>0</v>
      </c>
      <c r="S145" s="42">
        <f t="shared" si="22"/>
        <v>0</v>
      </c>
      <c r="T145" s="42">
        <f t="shared" si="22"/>
        <v>0</v>
      </c>
      <c r="U145" s="42">
        <f t="shared" si="22"/>
        <v>0</v>
      </c>
      <c r="V145" s="42">
        <f t="shared" si="22"/>
        <v>0</v>
      </c>
      <c r="W145" s="42">
        <f t="shared" si="22"/>
        <v>40694.530000000013</v>
      </c>
    </row>
    <row r="146" spans="1:24" x14ac:dyDescent="0.2">
      <c r="A146" s="34"/>
      <c r="C146" s="67"/>
    </row>
    <row r="147" spans="1:24" x14ac:dyDescent="0.2">
      <c r="C147" s="59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8"/>
    </row>
    <row r="148" spans="1:24" x14ac:dyDescent="0.2">
      <c r="A148" s="73"/>
      <c r="B148" s="55"/>
      <c r="C148" s="65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79"/>
    </row>
    <row r="149" spans="1:24" s="41" customFormat="1" x14ac:dyDescent="0.2">
      <c r="A149" s="73"/>
      <c r="B149" s="55"/>
      <c r="C149" s="61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79"/>
      <c r="X149" s="75"/>
    </row>
    <row r="150" spans="1:24" s="41" customFormat="1" x14ac:dyDescent="0.2">
      <c r="A150" s="73"/>
      <c r="B150" s="55"/>
      <c r="C150" s="61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79"/>
      <c r="X150" s="75"/>
    </row>
    <row r="151" spans="1:24" s="41" customFormat="1" x14ac:dyDescent="0.2">
      <c r="A151" s="73"/>
      <c r="B151" s="55"/>
      <c r="C151" s="61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79"/>
      <c r="X151" s="75"/>
    </row>
    <row r="152" spans="1:24" s="41" customFormat="1" x14ac:dyDescent="0.2">
      <c r="A152" s="73"/>
      <c r="B152" s="55"/>
      <c r="C152" s="61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79"/>
      <c r="X152" s="75"/>
    </row>
    <row r="153" spans="1:24" x14ac:dyDescent="0.2">
      <c r="A153" s="73"/>
      <c r="C153" s="59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8"/>
    </row>
    <row r="154" spans="1:24" x14ac:dyDescent="0.2">
      <c r="C154" s="64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</row>
    <row r="155" spans="1:24" x14ac:dyDescent="0.2">
      <c r="C155" s="59"/>
    </row>
    <row r="156" spans="1:24" x14ac:dyDescent="0.2">
      <c r="B156" s="44"/>
      <c r="C156" s="57"/>
      <c r="D156" s="34"/>
      <c r="E156" s="34"/>
      <c r="F156" s="34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</row>
    <row r="157" spans="1:24" x14ac:dyDescent="0.2">
      <c r="A157" s="157"/>
      <c r="B157" s="44"/>
      <c r="C157" s="57"/>
      <c r="D157" s="34"/>
      <c r="E157" s="34"/>
      <c r="F157" s="34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</row>
    <row r="158" spans="1:24" s="45" customFormat="1" x14ac:dyDescent="0.2">
      <c r="A158" s="157"/>
      <c r="B158" s="56"/>
      <c r="C158" s="6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52"/>
    </row>
    <row r="159" spans="1:24" s="45" customFormat="1" x14ac:dyDescent="0.2">
      <c r="A159" s="54"/>
      <c r="B159" s="56"/>
      <c r="C159" s="68"/>
      <c r="D159" s="38"/>
      <c r="E159" s="38"/>
      <c r="F159" s="38"/>
      <c r="G159" s="38"/>
      <c r="X159" s="52"/>
    </row>
    <row r="160" spans="1:24" s="45" customFormat="1" x14ac:dyDescent="0.2">
      <c r="A160" s="54"/>
      <c r="B160" s="56"/>
      <c r="C160" s="64"/>
      <c r="D160" s="38"/>
      <c r="E160" s="38"/>
      <c r="F160" s="38"/>
      <c r="X160" s="52"/>
    </row>
    <row r="161" spans="1:24" s="45" customFormat="1" x14ac:dyDescent="0.2">
      <c r="A161" s="54"/>
      <c r="B161" s="56"/>
      <c r="C161" s="69"/>
      <c r="D161" s="38"/>
      <c r="E161" s="38"/>
      <c r="F161" s="38"/>
      <c r="G161" s="38"/>
      <c r="X161" s="52"/>
    </row>
    <row r="162" spans="1:24" s="43" customFormat="1" x14ac:dyDescent="0.2">
      <c r="A162" s="54"/>
      <c r="B162" s="55"/>
      <c r="C162" s="63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79"/>
      <c r="X162" s="75"/>
    </row>
    <row r="163" spans="1:24" x14ac:dyDescent="0.2">
      <c r="A163" s="73"/>
      <c r="C163" s="69"/>
    </row>
    <row r="164" spans="1:24" s="41" customFormat="1" x14ac:dyDescent="0.2">
      <c r="A164" s="54"/>
      <c r="B164" s="55"/>
      <c r="C164" s="63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79"/>
      <c r="X164" s="75"/>
    </row>
    <row r="165" spans="1:24" x14ac:dyDescent="0.2">
      <c r="A165" s="73"/>
      <c r="C165" s="69"/>
    </row>
    <row r="166" spans="1:24" x14ac:dyDescent="0.2">
      <c r="C166" s="64"/>
    </row>
    <row r="167" spans="1:24" x14ac:dyDescent="0.2">
      <c r="C167" s="64"/>
    </row>
    <row r="168" spans="1:24" x14ac:dyDescent="0.2">
      <c r="C168" s="59"/>
    </row>
    <row r="169" spans="1:24" x14ac:dyDescent="0.2">
      <c r="C169" s="59"/>
    </row>
    <row r="170" spans="1:24" s="41" customFormat="1" ht="12.75" customHeight="1" x14ac:dyDescent="0.2">
      <c r="A170" s="54"/>
      <c r="B170" s="55"/>
      <c r="C170" s="65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79"/>
      <c r="X170" s="75"/>
    </row>
    <row r="171" spans="1:24" x14ac:dyDescent="0.2">
      <c r="A171" s="73"/>
    </row>
    <row r="172" spans="1:24" x14ac:dyDescent="0.2">
      <c r="C172" s="59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8"/>
    </row>
    <row r="173" spans="1:24" s="45" customFormat="1" x14ac:dyDescent="0.2">
      <c r="A173" s="54"/>
      <c r="B173" s="56"/>
      <c r="C173" s="59"/>
      <c r="D173" s="37"/>
      <c r="E173" s="37"/>
      <c r="F173" s="37"/>
      <c r="G173" s="37"/>
      <c r="H173" s="40"/>
      <c r="I173" s="40"/>
      <c r="J173" s="40"/>
      <c r="K173" s="40"/>
      <c r="L173" s="40"/>
      <c r="M173" s="40"/>
      <c r="N173" s="40"/>
      <c r="O173" s="40"/>
      <c r="P173" s="40"/>
      <c r="Q173" s="34"/>
      <c r="R173" s="40"/>
      <c r="S173" s="40"/>
      <c r="T173" s="40"/>
      <c r="U173" s="40"/>
      <c r="V173" s="40"/>
      <c r="X173" s="52"/>
    </row>
    <row r="174" spans="1:24" x14ac:dyDescent="0.2">
      <c r="C174" s="59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8"/>
    </row>
    <row r="175" spans="1:24" x14ac:dyDescent="0.2">
      <c r="C175" s="59"/>
    </row>
    <row r="177" spans="1:24" s="41" customFormat="1" x14ac:dyDescent="0.2">
      <c r="A177" s="54"/>
      <c r="B177" s="55"/>
      <c r="C177" s="61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79"/>
      <c r="X177" s="75"/>
    </row>
    <row r="178" spans="1:24" x14ac:dyDescent="0.2">
      <c r="A178" s="73"/>
    </row>
    <row r="179" spans="1:24" s="41" customFormat="1" x14ac:dyDescent="0.2">
      <c r="A179" s="54"/>
      <c r="B179" s="55"/>
      <c r="C179" s="61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79"/>
      <c r="X179" s="75"/>
    </row>
    <row r="180" spans="1:24" x14ac:dyDescent="0.2">
      <c r="A180" s="73"/>
    </row>
    <row r="182" spans="1:24" s="41" customFormat="1" x14ac:dyDescent="0.2">
      <c r="A182" s="54"/>
      <c r="B182" s="55"/>
      <c r="C182" s="61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79"/>
      <c r="X182" s="75"/>
    </row>
    <row r="183" spans="1:24" s="45" customFormat="1" x14ac:dyDescent="0.2">
      <c r="A183" s="73"/>
      <c r="B183" s="56"/>
      <c r="C183" s="56"/>
      <c r="D183" s="34"/>
      <c r="E183" s="34"/>
      <c r="F183" s="34"/>
      <c r="G183" s="36"/>
      <c r="H183" s="40"/>
      <c r="I183" s="40"/>
      <c r="J183" s="40"/>
      <c r="K183" s="40"/>
      <c r="L183" s="40"/>
      <c r="M183" s="40"/>
      <c r="N183" s="40"/>
      <c r="O183" s="40"/>
      <c r="P183" s="40"/>
      <c r="Q183" s="34"/>
      <c r="R183" s="40"/>
      <c r="S183" s="40"/>
      <c r="T183" s="40"/>
      <c r="U183" s="40"/>
      <c r="V183" s="40"/>
      <c r="X183" s="52"/>
    </row>
    <row r="184" spans="1:24" s="43" customFormat="1" x14ac:dyDescent="0.2">
      <c r="A184" s="54"/>
      <c r="B184" s="55"/>
      <c r="C184" s="61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79"/>
      <c r="X184" s="75"/>
    </row>
    <row r="185" spans="1:24" s="45" customFormat="1" x14ac:dyDescent="0.2">
      <c r="A185" s="73"/>
      <c r="B185" s="56"/>
      <c r="C185" s="62"/>
      <c r="D185" s="37"/>
      <c r="E185" s="37"/>
      <c r="F185" s="37"/>
      <c r="G185" s="37"/>
      <c r="H185" s="40"/>
      <c r="I185" s="40"/>
      <c r="J185" s="40"/>
      <c r="K185" s="40"/>
      <c r="L185" s="40"/>
      <c r="M185" s="40"/>
      <c r="N185" s="40"/>
      <c r="O185" s="40"/>
      <c r="P185" s="40"/>
      <c r="Q185" s="34"/>
      <c r="R185" s="40"/>
      <c r="S185" s="40"/>
      <c r="T185" s="40"/>
      <c r="U185" s="40"/>
      <c r="V185" s="40"/>
      <c r="X185" s="52"/>
    </row>
    <row r="186" spans="1:24" s="45" customFormat="1" x14ac:dyDescent="0.2">
      <c r="A186" s="54"/>
      <c r="B186" s="56"/>
      <c r="C186" s="62"/>
      <c r="D186" s="37"/>
      <c r="E186" s="37"/>
      <c r="F186" s="37"/>
      <c r="G186" s="37"/>
      <c r="H186" s="40"/>
      <c r="I186" s="40"/>
      <c r="J186" s="40"/>
      <c r="K186" s="40"/>
      <c r="L186" s="40"/>
      <c r="M186" s="40"/>
      <c r="N186" s="40"/>
      <c r="O186" s="40"/>
      <c r="P186" s="40"/>
      <c r="Q186" s="34"/>
      <c r="R186" s="40"/>
      <c r="S186" s="40"/>
      <c r="T186" s="40"/>
      <c r="U186" s="40"/>
      <c r="V186" s="40"/>
      <c r="X186" s="52"/>
    </row>
    <row r="187" spans="1:24" s="45" customFormat="1" x14ac:dyDescent="0.2">
      <c r="A187" s="54"/>
      <c r="B187" s="56"/>
      <c r="C187" s="62"/>
      <c r="D187" s="37"/>
      <c r="E187" s="37"/>
      <c r="F187" s="37"/>
      <c r="G187" s="37"/>
      <c r="H187" s="40"/>
      <c r="I187" s="40"/>
      <c r="J187" s="40"/>
      <c r="K187" s="40"/>
      <c r="L187" s="40"/>
      <c r="M187" s="40"/>
      <c r="N187" s="40"/>
      <c r="O187" s="40"/>
      <c r="P187" s="40"/>
      <c r="Q187" s="34"/>
      <c r="R187" s="40"/>
      <c r="S187" s="40"/>
      <c r="T187" s="40"/>
      <c r="U187" s="40"/>
      <c r="V187" s="40"/>
      <c r="X187" s="52"/>
    </row>
    <row r="188" spans="1:24" s="35" customFormat="1" x14ac:dyDescent="0.2">
      <c r="A188" s="54"/>
      <c r="B188" s="58"/>
      <c r="C188" s="70"/>
      <c r="D188" s="48"/>
      <c r="E188" s="48"/>
      <c r="F188" s="48"/>
      <c r="G188" s="48"/>
      <c r="H188" s="49"/>
      <c r="I188" s="49"/>
      <c r="J188" s="49"/>
      <c r="K188" s="49"/>
      <c r="L188" s="49"/>
      <c r="M188" s="49"/>
      <c r="N188" s="49"/>
      <c r="O188" s="49"/>
      <c r="P188" s="49"/>
      <c r="Q188" s="50"/>
      <c r="R188" s="49"/>
      <c r="S188" s="49"/>
      <c r="T188" s="49"/>
      <c r="U188" s="49"/>
      <c r="V188" s="49"/>
      <c r="X188" s="52"/>
    </row>
    <row r="189" spans="1:24" x14ac:dyDescent="0.2">
      <c r="A189" s="74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</row>
    <row r="190" spans="1:24" s="50" customFormat="1" x14ac:dyDescent="0.2">
      <c r="A190" s="74"/>
      <c r="B190" s="58"/>
      <c r="C190" s="71"/>
      <c r="D190" s="48"/>
      <c r="E190" s="48"/>
      <c r="F190" s="48"/>
      <c r="G190" s="48"/>
      <c r="H190" s="49"/>
      <c r="I190" s="49"/>
      <c r="J190" s="49"/>
      <c r="K190" s="49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52"/>
    </row>
    <row r="191" spans="1:24" x14ac:dyDescent="0.2">
      <c r="A191" s="74"/>
      <c r="H191" s="45"/>
      <c r="I191" s="45"/>
      <c r="J191" s="45"/>
      <c r="K191" s="45"/>
    </row>
    <row r="192" spans="1:24" s="45" customFormat="1" x14ac:dyDescent="0.2">
      <c r="A192" s="54"/>
      <c r="B192" s="56"/>
      <c r="C192" s="62"/>
      <c r="D192" s="37"/>
      <c r="E192" s="37"/>
      <c r="F192" s="37"/>
      <c r="G192" s="37"/>
      <c r="H192" s="40"/>
      <c r="I192" s="40"/>
      <c r="J192" s="40"/>
      <c r="K192" s="40"/>
      <c r="L192" s="40"/>
      <c r="M192" s="40"/>
      <c r="N192" s="40"/>
      <c r="O192" s="40"/>
      <c r="P192" s="40"/>
      <c r="Q192" s="34"/>
      <c r="R192" s="40"/>
      <c r="S192" s="40"/>
      <c r="T192" s="40"/>
      <c r="U192" s="40"/>
      <c r="V192" s="40"/>
      <c r="X192" s="52"/>
    </row>
    <row r="196" spans="1:24" x14ac:dyDescent="0.2">
      <c r="B196" s="58"/>
      <c r="C196" s="71"/>
      <c r="D196" s="48"/>
      <c r="E196" s="48"/>
      <c r="F196" s="48"/>
      <c r="G196" s="48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</row>
    <row r="197" spans="1:24" x14ac:dyDescent="0.2">
      <c r="W197" s="35"/>
    </row>
    <row r="198" spans="1:24" s="50" customFormat="1" x14ac:dyDescent="0.2">
      <c r="A198" s="74"/>
      <c r="B198" s="58"/>
      <c r="C198" s="71"/>
      <c r="D198" s="48"/>
      <c r="E198" s="48"/>
      <c r="F198" s="48"/>
      <c r="G198" s="48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52"/>
    </row>
    <row r="199" spans="1:24" s="50" customFormat="1" x14ac:dyDescent="0.2">
      <c r="A199" s="74"/>
      <c r="B199" s="58"/>
      <c r="C199" s="71"/>
      <c r="D199" s="48"/>
      <c r="E199" s="48"/>
      <c r="F199" s="48"/>
      <c r="G199" s="48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52"/>
    </row>
    <row r="200" spans="1:24" s="44" customFormat="1" x14ac:dyDescent="0.2">
      <c r="A200" s="74"/>
      <c r="B200" s="56"/>
      <c r="C200" s="69"/>
      <c r="D200" s="47"/>
      <c r="E200" s="47"/>
      <c r="F200" s="47"/>
      <c r="G200" s="47"/>
      <c r="W200" s="45"/>
      <c r="X200" s="51"/>
    </row>
    <row r="201" spans="1:24" s="44" customFormat="1" x14ac:dyDescent="0.2">
      <c r="A201" s="54"/>
      <c r="B201" s="56"/>
      <c r="C201" s="62"/>
      <c r="D201" s="37"/>
      <c r="E201" s="37"/>
      <c r="F201" s="37"/>
      <c r="G201" s="37"/>
      <c r="W201" s="45"/>
      <c r="X201" s="51"/>
    </row>
    <row r="202" spans="1:24" s="44" customFormat="1" x14ac:dyDescent="0.2">
      <c r="A202" s="54"/>
      <c r="B202" s="56"/>
      <c r="C202" s="62"/>
      <c r="D202" s="37"/>
      <c r="E202" s="37"/>
      <c r="F202" s="37"/>
      <c r="G202" s="37"/>
      <c r="H202" s="40"/>
      <c r="I202" s="40"/>
      <c r="J202" s="40"/>
      <c r="K202" s="40"/>
      <c r="W202" s="45"/>
      <c r="X202" s="51"/>
    </row>
    <row r="203" spans="1:24" s="44" customFormat="1" x14ac:dyDescent="0.2">
      <c r="A203" s="54"/>
      <c r="B203" s="56"/>
      <c r="C203" s="69"/>
      <c r="D203" s="47"/>
      <c r="E203" s="47"/>
      <c r="F203" s="47"/>
      <c r="G203" s="47"/>
      <c r="W203" s="45"/>
      <c r="X203" s="51"/>
    </row>
    <row r="204" spans="1:24" s="44" customFormat="1" x14ac:dyDescent="0.2">
      <c r="A204" s="54"/>
      <c r="B204" s="56"/>
      <c r="C204" s="69"/>
      <c r="D204" s="47"/>
      <c r="E204" s="47"/>
      <c r="F204" s="47"/>
      <c r="G204" s="47"/>
      <c r="W204" s="45"/>
      <c r="X204" s="51"/>
    </row>
    <row r="205" spans="1:24" s="44" customFormat="1" x14ac:dyDescent="0.2">
      <c r="A205" s="54"/>
      <c r="B205" s="56"/>
      <c r="C205" s="69"/>
      <c r="D205" s="47"/>
      <c r="E205" s="47"/>
      <c r="F205" s="47"/>
      <c r="G205" s="47"/>
      <c r="W205" s="45"/>
      <c r="X205" s="51"/>
    </row>
    <row r="206" spans="1:24" s="50" customFormat="1" x14ac:dyDescent="0.2">
      <c r="A206" s="54"/>
      <c r="B206" s="58"/>
      <c r="C206" s="71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35"/>
      <c r="X206" s="52"/>
    </row>
    <row r="207" spans="1:24" x14ac:dyDescent="0.2">
      <c r="A207" s="74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</row>
    <row r="208" spans="1:24" x14ac:dyDescent="0.2">
      <c r="A208" s="74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</row>
    <row r="209" spans="1:24" s="35" customFormat="1" x14ac:dyDescent="0.2">
      <c r="A209" s="74"/>
      <c r="B209" s="58"/>
      <c r="C209" s="71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52"/>
    </row>
    <row r="210" spans="1:24" x14ac:dyDescent="0.2">
      <c r="A210" s="74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</row>
    <row r="211" spans="1:24" s="45" customFormat="1" x14ac:dyDescent="0.2">
      <c r="A211" s="54"/>
      <c r="B211" s="56"/>
      <c r="C211" s="62"/>
      <c r="D211" s="37"/>
      <c r="E211" s="37"/>
      <c r="F211" s="37"/>
      <c r="G211" s="37"/>
      <c r="H211" s="40"/>
      <c r="I211" s="40"/>
      <c r="J211" s="40"/>
      <c r="K211" s="40"/>
      <c r="L211" s="40"/>
      <c r="M211" s="40"/>
      <c r="N211" s="40"/>
      <c r="O211" s="40"/>
      <c r="P211" s="40"/>
      <c r="Q211" s="34"/>
      <c r="R211" s="40"/>
      <c r="S211" s="40"/>
      <c r="T211" s="40"/>
      <c r="U211" s="40"/>
      <c r="V211" s="40"/>
      <c r="X211" s="52"/>
    </row>
    <row r="216" spans="1:24" ht="19.5" customHeight="1" x14ac:dyDescent="0.2">
      <c r="B216" s="58"/>
      <c r="C216" s="71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</row>
    <row r="217" spans="1:24" x14ac:dyDescent="0.2"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</row>
    <row r="218" spans="1:24" s="35" customFormat="1" x14ac:dyDescent="0.2">
      <c r="A218" s="74"/>
      <c r="B218" s="58"/>
      <c r="C218" s="71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52"/>
    </row>
    <row r="219" spans="1:24" x14ac:dyDescent="0.2">
      <c r="A219" s="74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</row>
    <row r="220" spans="1:24" s="45" customFormat="1" x14ac:dyDescent="0.2">
      <c r="A220" s="54"/>
      <c r="B220" s="56"/>
      <c r="C220" s="62"/>
      <c r="D220" s="37"/>
      <c r="E220" s="37"/>
      <c r="F220" s="37"/>
      <c r="G220" s="37"/>
      <c r="H220" s="40"/>
      <c r="I220" s="40"/>
      <c r="J220" s="40"/>
      <c r="K220" s="40"/>
      <c r="L220" s="40"/>
      <c r="M220" s="40"/>
      <c r="N220" s="40"/>
      <c r="O220" s="40"/>
      <c r="P220" s="40"/>
      <c r="Q220" s="34"/>
      <c r="R220" s="40"/>
      <c r="S220" s="40"/>
      <c r="T220" s="40"/>
      <c r="U220" s="40"/>
      <c r="V220" s="40"/>
      <c r="X220" s="52"/>
    </row>
    <row r="229" spans="1:24" x14ac:dyDescent="0.2">
      <c r="B229" s="58"/>
      <c r="C229" s="71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</row>
    <row r="230" spans="1:24" x14ac:dyDescent="0.2"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</row>
    <row r="231" spans="1:24" s="35" customFormat="1" x14ac:dyDescent="0.2">
      <c r="A231" s="74"/>
      <c r="B231" s="58"/>
      <c r="C231" s="71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52"/>
    </row>
    <row r="232" spans="1:24" x14ac:dyDescent="0.2">
      <c r="A232" s="74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</row>
    <row r="233" spans="1:24" s="45" customFormat="1" x14ac:dyDescent="0.2">
      <c r="A233" s="54"/>
      <c r="B233" s="56"/>
      <c r="C233" s="62"/>
      <c r="D233" s="37"/>
      <c r="E233" s="37"/>
      <c r="F233" s="37"/>
      <c r="G233" s="37"/>
      <c r="H233" s="40"/>
      <c r="I233" s="40"/>
      <c r="J233" s="40"/>
      <c r="K233" s="40"/>
      <c r="L233" s="40"/>
      <c r="M233" s="40"/>
      <c r="N233" s="40"/>
      <c r="O233" s="40"/>
      <c r="P233" s="40"/>
      <c r="Q233" s="34"/>
      <c r="R233" s="40"/>
      <c r="S233" s="40"/>
      <c r="T233" s="40"/>
      <c r="U233" s="40"/>
      <c r="V233" s="40"/>
      <c r="X233" s="52"/>
    </row>
    <row r="309" spans="17:17" x14ac:dyDescent="0.2">
      <c r="Q309" s="40"/>
    </row>
  </sheetData>
  <printOptions horizontalCentered="1" verticalCentered="1" headings="1" gridLines="1"/>
  <pageMargins left="0.39370078740157483" right="0.39370078740157483" top="0.59055118110236227" bottom="0.59055118110236227" header="0.19685039370078741" footer="0.51181102362204722"/>
  <pageSetup paperSize="9" scale="60" orientation="landscape" horizontalDpi="300" verticalDpi="300" r:id="rId1"/>
  <headerFooter alignWithMargins="0">
    <oddHeader>&amp;CAppleton Roebuck and Acaster Selby Parish Council
 Payments 2014/15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28" zoomScaleNormal="100" workbookViewId="0">
      <selection activeCell="A44" sqref="A44"/>
    </sheetView>
  </sheetViews>
  <sheetFormatPr defaultRowHeight="12.75" x14ac:dyDescent="0.2"/>
  <cols>
    <col min="1" max="1" width="12" bestFit="1" customWidth="1"/>
    <col min="8" max="8" width="10.7109375" bestFit="1" customWidth="1"/>
  </cols>
  <sheetData>
    <row r="1" spans="1:8" x14ac:dyDescent="0.2">
      <c r="A1" s="95" t="s">
        <v>90</v>
      </c>
    </row>
    <row r="2" spans="1:8" x14ac:dyDescent="0.2">
      <c r="A2" s="95" t="s">
        <v>91</v>
      </c>
    </row>
    <row r="3" spans="1:8" x14ac:dyDescent="0.2">
      <c r="A3" t="s">
        <v>64</v>
      </c>
    </row>
    <row r="4" spans="1:8" x14ac:dyDescent="0.2">
      <c r="A4" s="180" t="s">
        <v>98</v>
      </c>
    </row>
    <row r="6" spans="1:8" x14ac:dyDescent="0.2">
      <c r="A6" s="95" t="s">
        <v>92</v>
      </c>
      <c r="G6" t="s">
        <v>20</v>
      </c>
      <c r="H6" t="s">
        <v>20</v>
      </c>
    </row>
    <row r="7" spans="1:8" x14ac:dyDescent="0.2">
      <c r="A7" t="s">
        <v>21</v>
      </c>
      <c r="G7" s="170">
        <v>40237.58</v>
      </c>
    </row>
    <row r="8" spans="1:8" x14ac:dyDescent="0.2">
      <c r="A8" t="s">
        <v>22</v>
      </c>
      <c r="G8" s="172">
        <v>19695.88</v>
      </c>
    </row>
    <row r="9" spans="1:8" x14ac:dyDescent="0.2">
      <c r="H9" s="170">
        <f>SUM(G7:G8)</f>
        <v>59933.460000000006</v>
      </c>
    </row>
    <row r="11" spans="1:8" x14ac:dyDescent="0.2">
      <c r="A11" t="s">
        <v>28</v>
      </c>
      <c r="G11" t="s">
        <v>27</v>
      </c>
    </row>
    <row r="13" spans="1:8" x14ac:dyDescent="0.2">
      <c r="A13" s="95" t="s">
        <v>93</v>
      </c>
    </row>
    <row r="14" spans="1:8" x14ac:dyDescent="0.2">
      <c r="A14" s="95">
        <v>22111</v>
      </c>
      <c r="G14" s="170">
        <v>-233.32</v>
      </c>
    </row>
    <row r="15" spans="1:8" x14ac:dyDescent="0.2">
      <c r="A15" s="95">
        <v>22112</v>
      </c>
      <c r="G15" s="170">
        <v>-58.4</v>
      </c>
    </row>
    <row r="16" spans="1:8" x14ac:dyDescent="0.2">
      <c r="A16" s="95">
        <v>22113</v>
      </c>
      <c r="G16" s="170">
        <v>-75</v>
      </c>
    </row>
    <row r="17" spans="1:8" x14ac:dyDescent="0.2">
      <c r="A17" s="95">
        <v>22114</v>
      </c>
      <c r="G17" s="170">
        <v>-45</v>
      </c>
    </row>
    <row r="18" spans="1:8" x14ac:dyDescent="0.2">
      <c r="A18" s="182">
        <v>22115</v>
      </c>
      <c r="G18" s="170">
        <v>-52.86</v>
      </c>
    </row>
    <row r="19" spans="1:8" x14ac:dyDescent="0.2">
      <c r="A19" s="95"/>
      <c r="G19" s="170"/>
    </row>
    <row r="20" spans="1:8" x14ac:dyDescent="0.2">
      <c r="A20" s="95"/>
      <c r="G20" s="170"/>
    </row>
    <row r="21" spans="1:8" x14ac:dyDescent="0.2">
      <c r="A21" s="95"/>
      <c r="F21" s="95" t="s">
        <v>1</v>
      </c>
      <c r="G21" s="170"/>
      <c r="H21" s="170">
        <f>SUM(G14:G20)</f>
        <v>-464.58</v>
      </c>
    </row>
    <row r="22" spans="1:8" x14ac:dyDescent="0.2">
      <c r="A22" s="95"/>
      <c r="G22" s="170"/>
    </row>
    <row r="23" spans="1:8" x14ac:dyDescent="0.2">
      <c r="A23" s="95" t="s">
        <v>94</v>
      </c>
    </row>
    <row r="24" spans="1:8" x14ac:dyDescent="0.2">
      <c r="A24" s="171" t="s">
        <v>79</v>
      </c>
      <c r="G24" s="170">
        <v>140</v>
      </c>
    </row>
    <row r="25" spans="1:8" x14ac:dyDescent="0.2">
      <c r="A25" s="184" t="s">
        <v>99</v>
      </c>
      <c r="G25" s="170">
        <v>6.93</v>
      </c>
    </row>
    <row r="26" spans="1:8" x14ac:dyDescent="0.2">
      <c r="A26" s="171"/>
      <c r="G26" s="170"/>
    </row>
    <row r="27" spans="1:8" x14ac:dyDescent="0.2">
      <c r="A27" s="171"/>
      <c r="G27" s="170"/>
    </row>
    <row r="28" spans="1:8" x14ac:dyDescent="0.2">
      <c r="A28" s="171"/>
      <c r="G28" s="170"/>
    </row>
    <row r="29" spans="1:8" x14ac:dyDescent="0.2">
      <c r="A29" s="171"/>
      <c r="F29" s="95" t="s">
        <v>1</v>
      </c>
      <c r="G29" s="170"/>
      <c r="H29" s="170">
        <f>SUM(G24:G28)</f>
        <v>146.93</v>
      </c>
    </row>
    <row r="30" spans="1:8" x14ac:dyDescent="0.2">
      <c r="A30" s="171"/>
      <c r="F30" s="95"/>
      <c r="G30" s="170"/>
      <c r="H30" s="170"/>
    </row>
    <row r="31" spans="1:8" x14ac:dyDescent="0.2">
      <c r="A31" s="171"/>
      <c r="F31" s="95"/>
      <c r="G31" s="170"/>
      <c r="H31" s="170"/>
    </row>
    <row r="32" spans="1:8" x14ac:dyDescent="0.2">
      <c r="A32" s="177"/>
      <c r="B32" s="171"/>
      <c r="C32" s="171"/>
      <c r="D32" s="171"/>
      <c r="E32" s="171"/>
      <c r="F32" s="171"/>
      <c r="G32" s="170"/>
      <c r="H32" s="170"/>
    </row>
    <row r="33" spans="1:10" x14ac:dyDescent="0.2">
      <c r="A33" s="171"/>
      <c r="F33" s="95"/>
      <c r="G33" s="170"/>
      <c r="H33" s="170"/>
    </row>
    <row r="34" spans="1:10" x14ac:dyDescent="0.2">
      <c r="A34" s="171"/>
      <c r="F34" s="95"/>
      <c r="G34" s="170"/>
      <c r="H34" s="170"/>
    </row>
    <row r="35" spans="1:10" x14ac:dyDescent="0.2">
      <c r="H35" s="170"/>
    </row>
    <row r="36" spans="1:10" x14ac:dyDescent="0.2">
      <c r="A36" s="95" t="s">
        <v>95</v>
      </c>
      <c r="H36" s="172">
        <f>SUM(H9:H35)</f>
        <v>59615.810000000005</v>
      </c>
    </row>
    <row r="38" spans="1:10" ht="15" x14ac:dyDescent="0.25">
      <c r="A38" s="93" t="s">
        <v>66</v>
      </c>
    </row>
    <row r="39" spans="1:10" x14ac:dyDescent="0.2">
      <c r="A39" s="176" t="s">
        <v>67</v>
      </c>
    </row>
    <row r="40" spans="1:10" ht="15" x14ac:dyDescent="0.25">
      <c r="A40" s="93" t="s">
        <v>29</v>
      </c>
    </row>
    <row r="42" spans="1:10" x14ac:dyDescent="0.2">
      <c r="A42" s="95" t="s">
        <v>96</v>
      </c>
      <c r="H42" s="181">
        <v>45537.16</v>
      </c>
    </row>
    <row r="43" spans="1:10" x14ac:dyDescent="0.2">
      <c r="A43" s="95" t="s">
        <v>127</v>
      </c>
      <c r="H43" s="181">
        <v>18179.669999999998</v>
      </c>
    </row>
    <row r="44" spans="1:10" x14ac:dyDescent="0.2">
      <c r="A44" s="95" t="s">
        <v>128</v>
      </c>
      <c r="H44" s="173">
        <v>-4101.0200000000004</v>
      </c>
    </row>
    <row r="45" spans="1:10" x14ac:dyDescent="0.2">
      <c r="H45" s="92"/>
    </row>
    <row r="46" spans="1:10" x14ac:dyDescent="0.2">
      <c r="A46" t="s">
        <v>30</v>
      </c>
    </row>
    <row r="47" spans="1:10" x14ac:dyDescent="0.2">
      <c r="A47" t="s">
        <v>97</v>
      </c>
      <c r="H47" s="179">
        <f>SUM(H42:H44)</f>
        <v>59615.81</v>
      </c>
      <c r="J47" s="94"/>
    </row>
    <row r="49" spans="1:8" x14ac:dyDescent="0.2">
      <c r="A49" t="s">
        <v>100</v>
      </c>
    </row>
    <row r="50" spans="1:8" x14ac:dyDescent="0.2">
      <c r="A50" t="s">
        <v>101</v>
      </c>
      <c r="H50" s="181">
        <v>5000</v>
      </c>
    </row>
    <row r="51" spans="1:8" x14ac:dyDescent="0.2">
      <c r="A51" s="95" t="s">
        <v>102</v>
      </c>
      <c r="H51" s="186">
        <v>26140</v>
      </c>
    </row>
    <row r="52" spans="1:8" x14ac:dyDescent="0.2">
      <c r="A52" s="95" t="s">
        <v>103</v>
      </c>
      <c r="H52" s="181">
        <f>SUM(H47-H50-H51)</f>
        <v>28475.809999999998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opLeftCell="A34" zoomScaleNormal="100" workbookViewId="0">
      <selection activeCell="F55" sqref="F55"/>
    </sheetView>
  </sheetViews>
  <sheetFormatPr defaultRowHeight="12.75" x14ac:dyDescent="0.2"/>
  <cols>
    <col min="1" max="1" width="17.42578125" bestFit="1" customWidth="1"/>
    <col min="7" max="7" width="10.28515625" bestFit="1" customWidth="1"/>
    <col min="8" max="8" width="10.140625" bestFit="1" customWidth="1"/>
  </cols>
  <sheetData>
    <row r="1" spans="1:8" x14ac:dyDescent="0.2">
      <c r="A1" s="95" t="s">
        <v>118</v>
      </c>
    </row>
    <row r="2" spans="1:8" x14ac:dyDescent="0.2">
      <c r="A2" t="s">
        <v>116</v>
      </c>
    </row>
    <row r="3" spans="1:8" x14ac:dyDescent="0.2">
      <c r="A3" t="s">
        <v>64</v>
      </c>
    </row>
    <row r="4" spans="1:8" x14ac:dyDescent="0.2">
      <c r="A4" s="126" t="s">
        <v>117</v>
      </c>
    </row>
    <row r="6" spans="1:8" x14ac:dyDescent="0.2">
      <c r="A6" s="95" t="s">
        <v>119</v>
      </c>
      <c r="G6" s="95" t="s">
        <v>20</v>
      </c>
      <c r="H6" t="s">
        <v>20</v>
      </c>
    </row>
    <row r="7" spans="1:8" x14ac:dyDescent="0.2">
      <c r="A7" t="s">
        <v>21</v>
      </c>
      <c r="G7" s="181">
        <v>23889.87</v>
      </c>
    </row>
    <row r="8" spans="1:8" x14ac:dyDescent="0.2">
      <c r="A8" t="s">
        <v>22</v>
      </c>
      <c r="G8" s="179">
        <v>19708.13</v>
      </c>
    </row>
    <row r="9" spans="1:8" x14ac:dyDescent="0.2">
      <c r="H9" s="181">
        <f>SUM(G7:G8)</f>
        <v>43598</v>
      </c>
    </row>
    <row r="11" spans="1:8" x14ac:dyDescent="0.2">
      <c r="A11" t="s">
        <v>28</v>
      </c>
      <c r="G11" t="s">
        <v>27</v>
      </c>
    </row>
    <row r="13" spans="1:8" x14ac:dyDescent="0.2">
      <c r="A13" s="95" t="s">
        <v>120</v>
      </c>
    </row>
    <row r="14" spans="1:8" x14ac:dyDescent="0.2">
      <c r="A14" s="95">
        <v>22130</v>
      </c>
      <c r="G14" s="181">
        <v>-272.18</v>
      </c>
    </row>
    <row r="15" spans="1:8" x14ac:dyDescent="0.2">
      <c r="A15" s="95">
        <v>22131</v>
      </c>
      <c r="G15" s="181">
        <v>-68</v>
      </c>
    </row>
    <row r="16" spans="1:8" x14ac:dyDescent="0.2">
      <c r="A16" s="95">
        <v>22132</v>
      </c>
      <c r="G16" s="181">
        <v>-94.38</v>
      </c>
    </row>
    <row r="17" spans="1:8" x14ac:dyDescent="0.2">
      <c r="A17" s="95">
        <v>22133</v>
      </c>
      <c r="G17" s="181">
        <v>-240.8</v>
      </c>
    </row>
    <row r="18" spans="1:8" x14ac:dyDescent="0.2">
      <c r="A18" s="95">
        <v>22134</v>
      </c>
      <c r="G18" s="181">
        <v>-11.66</v>
      </c>
    </row>
    <row r="19" spans="1:8" x14ac:dyDescent="0.2">
      <c r="A19" s="95">
        <v>22120</v>
      </c>
      <c r="G19" s="181">
        <v>-187.13</v>
      </c>
    </row>
    <row r="20" spans="1:8" x14ac:dyDescent="0.2">
      <c r="A20" s="95"/>
      <c r="G20" s="170"/>
    </row>
    <row r="21" spans="1:8" x14ac:dyDescent="0.2">
      <c r="A21" s="95"/>
      <c r="G21" s="170"/>
    </row>
    <row r="22" spans="1:8" x14ac:dyDescent="0.2">
      <c r="A22" s="95"/>
      <c r="G22" s="170"/>
    </row>
    <row r="23" spans="1:8" x14ac:dyDescent="0.2">
      <c r="A23" s="95"/>
      <c r="G23" s="170"/>
    </row>
    <row r="24" spans="1:8" x14ac:dyDescent="0.2">
      <c r="A24" s="95"/>
      <c r="F24" s="95" t="s">
        <v>1</v>
      </c>
      <c r="G24" s="170"/>
      <c r="H24" s="183">
        <f>SUM(G14:G23)</f>
        <v>-874.15</v>
      </c>
    </row>
    <row r="25" spans="1:8" x14ac:dyDescent="0.2">
      <c r="A25" s="95"/>
      <c r="G25" s="170"/>
    </row>
    <row r="26" spans="1:8" x14ac:dyDescent="0.2">
      <c r="A26" s="95" t="s">
        <v>121</v>
      </c>
    </row>
    <row r="27" spans="1:8" x14ac:dyDescent="0.2">
      <c r="A27" s="95"/>
      <c r="G27" s="170"/>
    </row>
    <row r="28" spans="1:8" x14ac:dyDescent="0.2">
      <c r="A28" s="174" t="s">
        <v>99</v>
      </c>
      <c r="G28" s="181">
        <v>6.93</v>
      </c>
    </row>
    <row r="29" spans="1:8" x14ac:dyDescent="0.2">
      <c r="A29" s="174"/>
      <c r="G29" s="181"/>
    </row>
    <row r="30" spans="1:8" x14ac:dyDescent="0.2">
      <c r="A30" s="174"/>
      <c r="G30" s="181"/>
    </row>
    <row r="31" spans="1:8" x14ac:dyDescent="0.2">
      <c r="A31" s="174"/>
      <c r="G31" s="181"/>
    </row>
    <row r="32" spans="1:8" x14ac:dyDescent="0.2">
      <c r="A32" s="174"/>
      <c r="G32" s="170"/>
    </row>
    <row r="33" spans="1:10" x14ac:dyDescent="0.2">
      <c r="F33" s="95" t="s">
        <v>1</v>
      </c>
      <c r="G33" s="170"/>
      <c r="H33" s="181">
        <f>SUM(G27:G32)</f>
        <v>6.93</v>
      </c>
    </row>
    <row r="34" spans="1:10" x14ac:dyDescent="0.2">
      <c r="A34" s="174"/>
      <c r="F34" s="95"/>
      <c r="G34" s="170"/>
      <c r="H34" s="170"/>
    </row>
    <row r="35" spans="1:10" x14ac:dyDescent="0.2">
      <c r="F35" s="95"/>
      <c r="G35" s="170"/>
      <c r="H35" s="170"/>
    </row>
    <row r="36" spans="1:10" x14ac:dyDescent="0.2">
      <c r="A36" s="95" t="s">
        <v>122</v>
      </c>
      <c r="H36" s="179">
        <f>SUM(H9:H35)</f>
        <v>42730.78</v>
      </c>
    </row>
    <row r="38" spans="1:10" ht="15" x14ac:dyDescent="0.25">
      <c r="A38" s="93" t="s">
        <v>66</v>
      </c>
    </row>
    <row r="39" spans="1:10" x14ac:dyDescent="0.2">
      <c r="A39" s="176" t="s">
        <v>67</v>
      </c>
    </row>
    <row r="40" spans="1:10" ht="15" x14ac:dyDescent="0.25">
      <c r="A40" s="93" t="s">
        <v>29</v>
      </c>
    </row>
    <row r="42" spans="1:10" x14ac:dyDescent="0.2">
      <c r="A42" s="95" t="s">
        <v>96</v>
      </c>
      <c r="H42" s="181">
        <v>45537.16</v>
      </c>
    </row>
    <row r="43" spans="1:10" x14ac:dyDescent="0.2">
      <c r="A43" s="95" t="s">
        <v>127</v>
      </c>
      <c r="H43" s="181">
        <v>29281.53</v>
      </c>
    </row>
    <row r="44" spans="1:10" x14ac:dyDescent="0.2">
      <c r="A44" s="95" t="s">
        <v>128</v>
      </c>
      <c r="H44" s="183">
        <v>-32087.91</v>
      </c>
    </row>
    <row r="45" spans="1:10" x14ac:dyDescent="0.2">
      <c r="H45" s="92"/>
    </row>
    <row r="46" spans="1:10" x14ac:dyDescent="0.2">
      <c r="A46" t="s">
        <v>30</v>
      </c>
    </row>
    <row r="47" spans="1:10" x14ac:dyDescent="0.2">
      <c r="A47" s="95" t="s">
        <v>123</v>
      </c>
      <c r="H47" s="179">
        <f>SUM(H42:H44)</f>
        <v>42730.78</v>
      </c>
      <c r="J47" s="94"/>
    </row>
    <row r="49" spans="1:8" x14ac:dyDescent="0.2">
      <c r="A49" t="s">
        <v>124</v>
      </c>
    </row>
    <row r="50" spans="1:8" ht="15" x14ac:dyDescent="0.35">
      <c r="A50" t="s">
        <v>125</v>
      </c>
      <c r="H50" s="187">
        <v>-5000</v>
      </c>
    </row>
    <row r="51" spans="1:8" x14ac:dyDescent="0.2">
      <c r="A51" s="95" t="s">
        <v>126</v>
      </c>
      <c r="H51" s="181">
        <f>SUM(H47:H50)</f>
        <v>37730.78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J43"/>
  <sheetViews>
    <sheetView topLeftCell="A19" zoomScaleNormal="100" workbookViewId="0">
      <selection activeCell="M23" sqref="M23"/>
    </sheetView>
  </sheetViews>
  <sheetFormatPr defaultRowHeight="12.75" x14ac:dyDescent="0.2"/>
  <cols>
    <col min="1" max="1" width="17.42578125" bestFit="1" customWidth="1"/>
    <col min="8" max="8" width="10.28515625" bestFit="1" customWidth="1"/>
  </cols>
  <sheetData>
    <row r="1" spans="1:10" x14ac:dyDescent="0.2">
      <c r="A1" s="95" t="s">
        <v>90</v>
      </c>
    </row>
    <row r="2" spans="1:10" x14ac:dyDescent="0.2">
      <c r="A2" s="95" t="s">
        <v>129</v>
      </c>
    </row>
    <row r="3" spans="1:10" x14ac:dyDescent="0.2">
      <c r="A3" t="s">
        <v>64</v>
      </c>
    </row>
    <row r="4" spans="1:10" x14ac:dyDescent="0.2">
      <c r="A4" s="126">
        <v>44198</v>
      </c>
    </row>
    <row r="6" spans="1:10" x14ac:dyDescent="0.2">
      <c r="A6" s="95" t="s">
        <v>130</v>
      </c>
      <c r="G6" s="95" t="s">
        <v>20</v>
      </c>
      <c r="H6" t="s">
        <v>20</v>
      </c>
      <c r="J6" s="175"/>
    </row>
    <row r="7" spans="1:10" x14ac:dyDescent="0.2">
      <c r="A7" t="s">
        <v>21</v>
      </c>
      <c r="G7">
        <v>22705.69</v>
      </c>
    </row>
    <row r="8" spans="1:10" x14ac:dyDescent="0.2">
      <c r="A8" t="s">
        <v>22</v>
      </c>
      <c r="G8" s="96">
        <v>19708.62</v>
      </c>
    </row>
    <row r="9" spans="1:10" x14ac:dyDescent="0.2">
      <c r="H9">
        <f>SUM(G7:G8)</f>
        <v>42414.31</v>
      </c>
    </row>
    <row r="11" spans="1:10" x14ac:dyDescent="0.2">
      <c r="A11" t="s">
        <v>28</v>
      </c>
      <c r="G11" t="s">
        <v>27</v>
      </c>
    </row>
    <row r="13" spans="1:10" x14ac:dyDescent="0.2">
      <c r="A13" s="95" t="s">
        <v>131</v>
      </c>
    </row>
    <row r="14" spans="1:10" x14ac:dyDescent="0.2">
      <c r="A14" s="95"/>
      <c r="G14" s="170"/>
    </row>
    <row r="15" spans="1:10" x14ac:dyDescent="0.2">
      <c r="A15" s="95">
        <v>22152</v>
      </c>
      <c r="G15" s="170">
        <v>-239.78</v>
      </c>
    </row>
    <row r="16" spans="1:10" x14ac:dyDescent="0.2">
      <c r="A16" s="95">
        <v>22153</v>
      </c>
      <c r="G16" s="170">
        <v>-60</v>
      </c>
    </row>
    <row r="17" spans="1:8" x14ac:dyDescent="0.2">
      <c r="A17" s="95">
        <v>22154</v>
      </c>
      <c r="G17" s="170">
        <v>-24.69</v>
      </c>
    </row>
    <row r="18" spans="1:8" x14ac:dyDescent="0.2">
      <c r="A18" s="182" t="s">
        <v>77</v>
      </c>
      <c r="G18" s="170">
        <v>-38.369999999999997</v>
      </c>
    </row>
    <row r="19" spans="1:8" x14ac:dyDescent="0.2">
      <c r="A19" s="95"/>
      <c r="G19" s="170"/>
    </row>
    <row r="20" spans="1:8" x14ac:dyDescent="0.2">
      <c r="A20" s="95"/>
      <c r="F20" s="95" t="s">
        <v>1</v>
      </c>
      <c r="G20" s="170"/>
      <c r="H20" s="173">
        <f>SUM(G14:G19)</f>
        <v>-362.84</v>
      </c>
    </row>
    <row r="21" spans="1:8" x14ac:dyDescent="0.2">
      <c r="A21" s="95"/>
      <c r="G21" s="170"/>
    </row>
    <row r="22" spans="1:8" x14ac:dyDescent="0.2">
      <c r="A22" s="95" t="s">
        <v>144</v>
      </c>
    </row>
    <row r="23" spans="1:8" x14ac:dyDescent="0.2">
      <c r="A23" s="95"/>
      <c r="G23" s="170"/>
    </row>
    <row r="24" spans="1:8" x14ac:dyDescent="0.2">
      <c r="A24" s="177" t="s">
        <v>139</v>
      </c>
      <c r="G24" s="170">
        <v>3.96</v>
      </c>
    </row>
    <row r="25" spans="1:8" x14ac:dyDescent="0.2">
      <c r="A25" s="174"/>
      <c r="G25" s="170"/>
    </row>
    <row r="26" spans="1:8" x14ac:dyDescent="0.2">
      <c r="F26" s="95" t="s">
        <v>1</v>
      </c>
      <c r="G26" s="170"/>
      <c r="H26" s="170">
        <f>SUM(G23:G24)</f>
        <v>3.96</v>
      </c>
    </row>
    <row r="27" spans="1:8" x14ac:dyDescent="0.2">
      <c r="F27" s="95"/>
      <c r="G27" s="170"/>
      <c r="H27" s="170"/>
    </row>
    <row r="28" spans="1:8" x14ac:dyDescent="0.2">
      <c r="A28" s="95" t="s">
        <v>76</v>
      </c>
      <c r="H28" s="179">
        <f>SUM(H9:H27)</f>
        <v>42055.43</v>
      </c>
    </row>
    <row r="30" spans="1:8" ht="15" x14ac:dyDescent="0.25">
      <c r="A30" s="93" t="s">
        <v>66</v>
      </c>
    </row>
    <row r="31" spans="1:8" x14ac:dyDescent="0.2">
      <c r="A31" s="176" t="s">
        <v>67</v>
      </c>
    </row>
    <row r="32" spans="1:8" ht="15" x14ac:dyDescent="0.25">
      <c r="A32" s="93" t="s">
        <v>29</v>
      </c>
    </row>
    <row r="34" spans="1:10" x14ac:dyDescent="0.2">
      <c r="A34" s="95" t="s">
        <v>96</v>
      </c>
      <c r="H34" s="181">
        <v>45537.16</v>
      </c>
    </row>
    <row r="35" spans="1:10" x14ac:dyDescent="0.2">
      <c r="A35" s="95" t="s">
        <v>127</v>
      </c>
      <c r="H35" s="181">
        <v>31292.02</v>
      </c>
    </row>
    <row r="36" spans="1:10" x14ac:dyDescent="0.2">
      <c r="A36" s="95" t="s">
        <v>128</v>
      </c>
      <c r="H36" s="183">
        <v>-34773.75</v>
      </c>
    </row>
    <row r="37" spans="1:10" x14ac:dyDescent="0.2">
      <c r="H37" s="179"/>
    </row>
    <row r="38" spans="1:10" x14ac:dyDescent="0.2">
      <c r="A38" t="s">
        <v>30</v>
      </c>
      <c r="H38" s="181"/>
    </row>
    <row r="39" spans="1:10" x14ac:dyDescent="0.2">
      <c r="A39" s="95" t="s">
        <v>145</v>
      </c>
      <c r="H39" s="179">
        <f>SUM(H34:H36)</f>
        <v>42055.430000000008</v>
      </c>
      <c r="J39" s="94"/>
    </row>
    <row r="41" spans="1:10" x14ac:dyDescent="0.2">
      <c r="A41" t="s">
        <v>124</v>
      </c>
    </row>
    <row r="42" spans="1:10" ht="15" x14ac:dyDescent="0.35">
      <c r="A42" t="s">
        <v>125</v>
      </c>
      <c r="H42" s="187">
        <v>-5000</v>
      </c>
    </row>
    <row r="43" spans="1:10" x14ac:dyDescent="0.2">
      <c r="A43" t="s">
        <v>126</v>
      </c>
      <c r="H43" s="181">
        <f>SUM(H39:H42)</f>
        <v>37055.430000000008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34" zoomScaleNormal="100" workbookViewId="0">
      <selection activeCell="I52" sqref="I52"/>
    </sheetView>
  </sheetViews>
  <sheetFormatPr defaultRowHeight="12.75" x14ac:dyDescent="0.2"/>
  <cols>
    <col min="1" max="1" width="17.42578125" bestFit="1" customWidth="1"/>
    <col min="8" max="8" width="10.28515625" bestFit="1" customWidth="1"/>
  </cols>
  <sheetData>
    <row r="1" spans="1:8" x14ac:dyDescent="0.2">
      <c r="A1" s="176" t="s">
        <v>73</v>
      </c>
    </row>
    <row r="2" spans="1:8" x14ac:dyDescent="0.2">
      <c r="A2" s="95" t="s">
        <v>90</v>
      </c>
    </row>
    <row r="3" spans="1:8" x14ac:dyDescent="0.2">
      <c r="A3" s="95" t="s">
        <v>140</v>
      </c>
    </row>
    <row r="4" spans="1:8" x14ac:dyDescent="0.2">
      <c r="A4" t="s">
        <v>64</v>
      </c>
    </row>
    <row r="5" spans="1:8" x14ac:dyDescent="0.2">
      <c r="A5" s="126">
        <v>44291</v>
      </c>
    </row>
    <row r="7" spans="1:8" x14ac:dyDescent="0.2">
      <c r="A7" s="95" t="s">
        <v>141</v>
      </c>
      <c r="G7" s="95" t="s">
        <v>20</v>
      </c>
      <c r="H7" t="s">
        <v>20</v>
      </c>
    </row>
    <row r="8" spans="1:8" x14ac:dyDescent="0.2">
      <c r="A8" t="s">
        <v>21</v>
      </c>
      <c r="G8" s="173">
        <v>21553.64</v>
      </c>
    </row>
    <row r="9" spans="1:8" x14ac:dyDescent="0.2">
      <c r="A9" t="s">
        <v>22</v>
      </c>
      <c r="G9" s="173">
        <v>19709.11</v>
      </c>
    </row>
    <row r="10" spans="1:8" x14ac:dyDescent="0.2">
      <c r="H10" s="173">
        <f>SUM(G8:G9)</f>
        <v>41262.75</v>
      </c>
    </row>
    <row r="12" spans="1:8" x14ac:dyDescent="0.2">
      <c r="A12" t="s">
        <v>28</v>
      </c>
      <c r="G12" t="s">
        <v>27</v>
      </c>
    </row>
    <row r="14" spans="1:8" x14ac:dyDescent="0.2">
      <c r="A14" s="95" t="s">
        <v>154</v>
      </c>
    </row>
    <row r="15" spans="1:8" x14ac:dyDescent="0.2">
      <c r="A15" s="95">
        <v>22143</v>
      </c>
      <c r="G15" s="170">
        <v>-2400</v>
      </c>
    </row>
    <row r="16" spans="1:8" x14ac:dyDescent="0.2">
      <c r="A16" s="95">
        <v>22164</v>
      </c>
      <c r="G16" s="170">
        <v>-239.78</v>
      </c>
    </row>
    <row r="17" spans="1:8" x14ac:dyDescent="0.2">
      <c r="A17" s="95">
        <v>22165</v>
      </c>
      <c r="G17" s="170">
        <v>-60</v>
      </c>
    </row>
    <row r="18" spans="1:8" x14ac:dyDescent="0.2">
      <c r="A18" s="95">
        <v>22167</v>
      </c>
      <c r="G18" s="170">
        <v>-14.39</v>
      </c>
    </row>
    <row r="19" spans="1:8" x14ac:dyDescent="0.2">
      <c r="A19" s="95">
        <v>22169</v>
      </c>
      <c r="G19" s="170">
        <v>-227.4</v>
      </c>
    </row>
    <row r="20" spans="1:8" x14ac:dyDescent="0.2">
      <c r="A20" s="95">
        <v>22170</v>
      </c>
      <c r="G20" s="170">
        <v>-180</v>
      </c>
    </row>
    <row r="21" spans="1:8" x14ac:dyDescent="0.2">
      <c r="A21" s="95"/>
      <c r="G21" s="170"/>
    </row>
    <row r="22" spans="1:8" x14ac:dyDescent="0.2">
      <c r="A22" s="95"/>
      <c r="G22" s="170"/>
    </row>
    <row r="23" spans="1:8" x14ac:dyDescent="0.2">
      <c r="A23" s="95"/>
      <c r="G23" s="170"/>
    </row>
    <row r="24" spans="1:8" x14ac:dyDescent="0.2">
      <c r="A24" s="95"/>
      <c r="G24" s="170"/>
    </row>
    <row r="25" spans="1:8" x14ac:dyDescent="0.2">
      <c r="A25" s="95"/>
      <c r="F25" s="95" t="s">
        <v>1</v>
      </c>
      <c r="G25" s="170"/>
      <c r="H25" s="173">
        <f>SUM(G15:G24)</f>
        <v>-3121.57</v>
      </c>
    </row>
    <row r="26" spans="1:8" x14ac:dyDescent="0.2">
      <c r="A26" s="95"/>
      <c r="G26" s="170"/>
    </row>
    <row r="27" spans="1:8" x14ac:dyDescent="0.2">
      <c r="A27" s="95" t="s">
        <v>155</v>
      </c>
    </row>
    <row r="28" spans="1:8" x14ac:dyDescent="0.2">
      <c r="A28" s="95"/>
      <c r="G28" s="170"/>
    </row>
    <row r="29" spans="1:8" x14ac:dyDescent="0.2">
      <c r="A29" s="174" t="s">
        <v>153</v>
      </c>
      <c r="G29" s="170">
        <v>460</v>
      </c>
    </row>
    <row r="30" spans="1:8" x14ac:dyDescent="0.2">
      <c r="A30" s="174" t="s">
        <v>156</v>
      </c>
      <c r="G30" s="170">
        <v>3.96</v>
      </c>
    </row>
    <row r="31" spans="1:8" x14ac:dyDescent="0.2">
      <c r="A31" s="174"/>
      <c r="G31" s="170"/>
    </row>
    <row r="32" spans="1:8" x14ac:dyDescent="0.2">
      <c r="A32" s="174"/>
      <c r="F32" s="95" t="s">
        <v>1</v>
      </c>
      <c r="G32" s="170"/>
      <c r="H32" s="170">
        <f>SUM(G28:G31)</f>
        <v>463.96</v>
      </c>
    </row>
    <row r="33" spans="1:10" x14ac:dyDescent="0.2">
      <c r="A33" s="174"/>
      <c r="F33" s="95"/>
      <c r="G33" s="170"/>
      <c r="H33" s="170"/>
    </row>
    <row r="34" spans="1:10" x14ac:dyDescent="0.2">
      <c r="F34" s="95"/>
      <c r="G34" s="170"/>
      <c r="H34" s="170"/>
    </row>
    <row r="35" spans="1:10" x14ac:dyDescent="0.2">
      <c r="A35" s="95" t="s">
        <v>142</v>
      </c>
      <c r="H35" s="179">
        <f>SUM(H10:H34)</f>
        <v>38605.14</v>
      </c>
    </row>
    <row r="37" spans="1:10" ht="15" x14ac:dyDescent="0.25">
      <c r="A37" s="93" t="s">
        <v>66</v>
      </c>
    </row>
    <row r="38" spans="1:10" x14ac:dyDescent="0.2">
      <c r="A38" s="176" t="s">
        <v>67</v>
      </c>
    </row>
    <row r="39" spans="1:10" ht="15" x14ac:dyDescent="0.25">
      <c r="A39" s="93" t="s">
        <v>29</v>
      </c>
    </row>
    <row r="41" spans="1:10" x14ac:dyDescent="0.2">
      <c r="A41" s="95" t="s">
        <v>96</v>
      </c>
      <c r="H41" s="179">
        <v>45537.16</v>
      </c>
    </row>
    <row r="42" spans="1:10" x14ac:dyDescent="0.2">
      <c r="A42" t="s">
        <v>23</v>
      </c>
      <c r="H42" s="179">
        <v>33762.51</v>
      </c>
    </row>
    <row r="43" spans="1:10" x14ac:dyDescent="0.2">
      <c r="A43" t="s">
        <v>24</v>
      </c>
      <c r="H43" s="179">
        <v>-40694.53</v>
      </c>
    </row>
    <row r="44" spans="1:10" x14ac:dyDescent="0.2">
      <c r="H44" s="92"/>
    </row>
    <row r="45" spans="1:10" x14ac:dyDescent="0.2">
      <c r="A45" t="s">
        <v>30</v>
      </c>
    </row>
    <row r="46" spans="1:10" x14ac:dyDescent="0.2">
      <c r="A46" s="95" t="s">
        <v>143</v>
      </c>
      <c r="H46" s="179">
        <f>SUM(H41:H43)</f>
        <v>38605.140000000014</v>
      </c>
      <c r="J46" s="94"/>
    </row>
    <row r="47" spans="1:10" x14ac:dyDescent="0.2">
      <c r="H47" s="179"/>
      <c r="J47" s="94"/>
    </row>
    <row r="48" spans="1:10" x14ac:dyDescent="0.2">
      <c r="A48" t="s">
        <v>78</v>
      </c>
      <c r="H48" s="179"/>
      <c r="J48" s="94"/>
    </row>
    <row r="49" spans="1:10" x14ac:dyDescent="0.2">
      <c r="A49" t="s">
        <v>72</v>
      </c>
      <c r="H49" s="179">
        <v>5000</v>
      </c>
      <c r="J49" s="94"/>
    </row>
    <row r="50" spans="1:10" x14ac:dyDescent="0.2">
      <c r="A50" t="s">
        <v>146</v>
      </c>
      <c r="H50" s="179">
        <v>10000</v>
      </c>
      <c r="J50" s="94"/>
    </row>
    <row r="51" spans="1:10" x14ac:dyDescent="0.2">
      <c r="A51" t="s">
        <v>147</v>
      </c>
      <c r="H51" s="179">
        <v>1350</v>
      </c>
    </row>
    <row r="52" spans="1:10" x14ac:dyDescent="0.2">
      <c r="A52" s="95" t="s">
        <v>157</v>
      </c>
      <c r="H52" s="179">
        <f>SUM(H46-H49-H50-H51)</f>
        <v>22255.140000000014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Receipts Sheet 2020-21</vt:lpstr>
      <vt:lpstr>Payments Sheet 2020-21</vt:lpstr>
      <vt:lpstr>BRJUNE</vt:lpstr>
      <vt:lpstr>BRSEP</vt:lpstr>
      <vt:lpstr>BRDEC</vt:lpstr>
      <vt:lpstr>BRMAR</vt:lpstr>
      <vt:lpstr>BRDEC!Print_Area</vt:lpstr>
      <vt:lpstr>'Payments Sheet 2020-21'!Print_Area</vt:lpstr>
      <vt:lpstr>'Receipts Sheet 2020-21'!Print_Area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Scott</dc:creator>
  <cp:lastModifiedBy>jdpassmore</cp:lastModifiedBy>
  <cp:lastPrinted>2021-07-02T14:11:30Z</cp:lastPrinted>
  <dcterms:created xsi:type="dcterms:W3CDTF">2002-07-05T20:21:03Z</dcterms:created>
  <dcterms:modified xsi:type="dcterms:W3CDTF">2021-07-02T14:15:21Z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1788753636</vt:i4>
  </property>
  <property fmtid="{D5CDD505-2E9C-101B-9397-08002B2CF9AE}" pid="3" name="_NewReviewCycle">
    <vt:lpwstr/>
  </property>
  <property fmtid="{D5CDD505-2E9C-101B-9397-08002B2CF9AE}" pid="4" name="_EmailSubject">
    <vt:lpwstr>Cashbook 2010-11.xls</vt:lpwstr>
  </property>
  <property fmtid="{D5CDD505-2E9C-101B-9397-08002B2CF9AE}" pid="5" name="_AuthorEmail">
    <vt:lpwstr>Jamie.Brambles@defra.gsi.gov.uk</vt:lpwstr>
  </property>
  <property fmtid="{D5CDD505-2E9C-101B-9397-08002B2CF9AE}" pid="6" name="_AuthorEmailDisplayName">
    <vt:lpwstr>Brambles, Jamie  (LCS)</vt:lpwstr>
  </property>
  <property fmtid="{D5CDD505-2E9C-101B-9397-08002B2CF9AE}" pid="7" name="_PreviousAdHocReviewCycleID">
    <vt:i4>-1632887329</vt:i4>
  </property>
  <property fmtid="{D5CDD505-2E9C-101B-9397-08002B2CF9AE}" pid="8" name="_ReviewingToolsShownOnce">
    <vt:lpwstr/>
  </property>
</Properties>
</file>